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17大河原町○▲\"/>
    </mc:Choice>
  </mc:AlternateContent>
  <xr:revisionPtr revIDLastSave="0" documentId="13_ncr:1_{22D2FCED-8863-4F74-B218-D1E54CB67929}" xr6:coauthVersionLast="47" xr6:coauthVersionMax="47" xr10:uidLastSave="{00000000-0000-0000-0000-000000000000}"/>
  <bookViews>
    <workbookView xWindow="20370" yWindow="-472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W34" i="10"/>
  <c r="BW35" i="10" s="1"/>
  <c r="BW36" i="10" s="1"/>
  <c r="BW37" i="10" s="1"/>
  <c r="BW38" i="10" s="1"/>
  <c r="BW39" i="10" s="1"/>
  <c r="BW40" i="10" s="1"/>
  <c r="C34" i="10"/>
  <c r="C35" i="10" s="1"/>
  <c r="CO34" i="10" l="1"/>
  <c r="U34" i="10"/>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<sst xmlns="http://schemas.openxmlformats.org/spreadsheetml/2006/main" count="1117" uniqueCount="561">
  <si>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</si>
  <si>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</si>
  <si>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</si>
  <si>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</si>
  <si>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</si>
  <si>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</si>
  <si>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</si>
  <si>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</si>
  <si>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</si>
  <si>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</si>
  <si>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</si>
  <si>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</si>
  <si>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</si>
  <si>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</si>
  <si>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</si>
  <si>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</si>
  <si>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</si>
  <si>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</si>
  <si>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</si>
  <si>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</si>
  <si>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</si>
  <si>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</si>
  <si>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</si>
  <si>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</si>
  <si>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</si>
  <si>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</si>
  <si>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</si>
  <si>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</si>
  <si>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</si>
  <si>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</si>
  <si>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</si>
  <si>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</si>
  <si>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</si>
  <si>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</si>
  <si>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</si>
  <si>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</si>
  <si>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</si>
  <si>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</si>
  <si>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</si>
  <si>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</si>
  <si>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</si>
  <si>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</si>
  <si>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</si>
  <si>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</si>
  <si>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</si>
  <si>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</si>
  <si>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</si>
  <si>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</si>
  <si>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</si>
  <si>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</si>
  <si>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</si>
  <si>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</si>
  <si>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</si>
  <si>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</si>
  <si>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</si>
  <si>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</si>
  <si>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</si>
  <si>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</si>
  <si>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</si>
  <si>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</si>
  <si>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</si>
  <si>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</si>
  <si>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</si>
  <si>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</si>
  <si>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</si>
  <si>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</si>
  <si>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</si>
  <si>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</si>
  <si>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</si>
  <si>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</si>
  <si>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</si>
  <si>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</si>
  <si>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</si>
  <si>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</si>
  <si>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</si>
  <si>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</si>
  <si>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</si>
  <si>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</si>
  <si>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</si>
  <si>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</si>
  <si>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</si>
  <si>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</si>
  <si>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</si>
  <si>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</si>
  <si>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</si>
  <si>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</si>
  <si>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</si>
  <si>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</si>
  <si>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</si>
  <si>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</si>
  <si>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</si>
  <si>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</si>
  <si>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</si>
  <si>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</si>
  <si>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大河原町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</si>
  <si>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</si>
  <si>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</si>
  <si>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</si>
  <si>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</si>
  <si>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</si>
  <si>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</si>
  <si>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</si>
  <si>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</si>
  <si>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</si>
  <si>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</si>
  <si>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</si>
  <si>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</si>
  <si>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</si>
  <si>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</si>
  <si>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</si>
  <si>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</si>
  <si>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</si>
  <si>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</si>
  <si>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</si>
  <si>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</si>
  <si>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</si>
  <si>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</si>
  <si>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</si>
  <si>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</si>
  <si>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</si>
  <si>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</si>
  <si>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</si>
  <si>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</si>
  <si>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</si>
  <si>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</si>
  <si>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</si>
  <si>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</si>
  <si>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</si>
  <si>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</si>
  <si>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</si>
  <si>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</si>
  <si>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</si>
  <si>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</si>
  <si>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</si>
  <si>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</si>
  <si>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</si>
  <si>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</si>
  <si>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</si>
  <si>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</si>
  <si>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</si>
  <si>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</si>
  <si>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</si>
  <si>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</si>
  <si>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</si>
  <si>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</si>
  <si>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</si>
  <si>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</si>
  <si>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</si>
  <si>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</si>
  <si>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</si>
  <si>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</si>
  <si>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</si>
  <si>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</si>
  <si>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</si>
  <si>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</si>
  <si>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</si>
  <si>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</si>
  <si>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</si>
  <si>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</si>
  <si>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</si>
  <si>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</si>
  <si>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</si>
  <si>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</si>
  <si>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</si>
  <si>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</si>
  <si>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</si>
  <si>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</si>
  <si>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</si>
  <si>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</si>
  <si>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</si>
  <si>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</si>
  <si>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</si>
  <si>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</si>
  <si>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</si>
  <si>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</si>
  <si>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</si>
  <si>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</si>
  <si>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</si>
  <si>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</si>
  <si>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</si>
  <si>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</si>
  <si>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</si>
  <si>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</si>
  <si>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</si>
  <si>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</si>
  <si>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</si>
  <si>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</si>
  <si>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</si>
  <si>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</si>
  <si>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</si>
  <si>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</si>
  <si>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</si>
  <si>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</si>
  <si>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</si>
  <si>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</si>
  <si>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</si>
  <si>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</si>
  <si>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</si>
  <si>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</si>
  <si>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</si>
  <si>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</si>
  <si>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</si>
  <si>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宮城県大河原町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</si>
  <si>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</si>
  <si>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</si>
  <si>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</si>
  <si>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</si>
  <si>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</si>
  <si>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</si>
  <si>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</si>
  <si>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</si>
  <si>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</si>
  <si>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</si>
  <si>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</si>
  <si>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</si>
  <si>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</si>
  <si>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</si>
  <si>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</si>
  <si>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</si>
  <si>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</si>
  <si>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</si>
  <si>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</si>
  <si>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</si>
  <si>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</si>
  <si>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</si>
  <si>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</si>
  <si>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</si>
  <si>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</si>
  <si>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</si>
  <si>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</si>
  <si>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</si>
  <si>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</si>
  <si>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</si>
  <si>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</si>
  <si>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</si>
  <si>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</si>
  <si>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</si>
  <si>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</si>
  <si>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</si>
  <si>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</si>
  <si>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</si>
  <si>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</si>
  <si>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</si>
  <si>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</si>
  <si>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</si>
  <si>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</si>
  <si>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</si>
  <si>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</si>
  <si>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</si>
  <si>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</si>
  <si>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</si>
  <si>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</si>
  <si>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</si>
  <si>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</si>
  <si>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</si>
  <si>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</si>
  <si>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</si>
  <si>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</si>
  <si>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</si>
  <si>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</si>
  <si>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</si>
  <si>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</si>
  <si>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</si>
  <si>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</si>
  <si>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</si>
  <si>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</si>
  <si>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</si>
  <si>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</si>
  <si>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</si>
  <si>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</si>
  <si>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</si>
  <si>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</si>
  <si>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</si>
  <si>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</si>
  <si>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</si>
  <si>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</si>
  <si>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</si>
  <si>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</si>
  <si>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</si>
  <si>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</si>
  <si>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</si>
  <si>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</si>
  <si>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</si>
  <si>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</si>
  <si>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</si>
  <si>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</si>
  <si>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</si>
  <si>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</si>
  <si>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</si>
  <si>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</si>
  <si>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</si>
  <si>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</si>
  <si>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</si>
  <si>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</si>
  <si>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</si>
  <si>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</si>
  <si>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</si>
  <si>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</si>
  <si>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</si>
  <si>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</si>
  <si>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</si>
  <si>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</si>
  <si>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</si>
  <si>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</si>
  <si>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</si>
  <si>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</si>
  <si>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</si>
  <si>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</si>
  <si>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</si>
  <si>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</si>
  <si>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</si>
  <si>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</si>
  <si>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</si>
  <si>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</si>
  <si>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</si>
  <si>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</si>
  <si>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</si>
  <si>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</si>
  <si>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</si>
  <si>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</si>
  <si>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</si>
  <si>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</si>
  <si>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</si>
  <si>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</si>
  <si>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</si>
  <si>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</si>
  <si>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</si>
  <si>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</si>
  <si>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</si>
  <si>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</si>
  <si>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</si>
  <si>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</si>
  <si>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</si>
  <si>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</si>
  <si>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</si>
  <si>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</si>
  <si>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</si>
  <si>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</si>
  <si>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</si>
  <si>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</si>
  <si>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</si>
  <si>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</si>
  <si>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</si>
  <si>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</si>
  <si>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</si>
  <si>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</si>
  <si>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</si>
  <si>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</si>
  <si>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</si>
  <si>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</si>
  <si>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</si>
  <si>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</si>
  <si>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</si>
  <si>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宮城県大河原町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</si>
  <si>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</si>
  <si>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</si>
  <si>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</si>
  <si>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</si>
  <si>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</si>
  <si>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</si>
  <si>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</si>
  <si>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</si>
  <si>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</si>
  <si>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</si>
  <si>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</si>
  <si>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</si>
  <si>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</si>
  <si>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</si>
  <si>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</si>
  <si>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</si>
  <si>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</si>
  <si>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</si>
  <si>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</si>
  <si>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</si>
  <si>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仙南夜間初期急患センター事業特別会計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</si>
  <si>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</si>
  <si>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</si>
  <si>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</si>
  <si>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</si>
  <si>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</si>
  <si>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</si>
  <si>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</si>
  <si>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</si>
  <si>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</si>
  <si>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</si>
  <si>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</si>
  <si>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</si>
  <si>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</si>
  <si>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</si>
  <si>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</si>
  <si>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</si>
  <si>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</si>
  <si>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</si>
  <si>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</si>
  <si>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</si>
  <si>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</si>
  <si>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</si>
  <si>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</si>
  <si>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</si>
  <si>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</si>
  <si>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</si>
  <si>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</si>
  <si>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</si>
  <si>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</si>
  <si>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</si>
  <si>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</si>
  <si>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</si>
  <si>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</si>
  <si>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</si>
  <si>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</si>
  <si>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</si>
  <si>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</si>
  <si>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</si>
  <si>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</si>
  <si>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</si>
  <si>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</si>
  <si>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</si>
  <si>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</si>
  <si>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</si>
  <si>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</si>
  <si>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</si>
  <si>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</si>
  <si>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</si>
  <si>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</si>
  <si>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</si>
  <si>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</si>
  <si>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</si>
  <si>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</si>
  <si>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</si>
  <si>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</si>
  <si>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</si>
  <si>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</si>
  <si>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</si>
  <si>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</si>
  <si>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</si>
  <si>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</si>
  <si>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</si>
  <si>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</si>
  <si>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</si>
  <si>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</si>
  <si>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</si>
  <si>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</si>
  <si>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</si>
  <si>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</si>
  <si>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</si>
  <si>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</si>
  <si>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</si>
  <si>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</si>
  <si>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</si>
  <si>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</si>
  <si>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</si>
  <si>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</si>
  <si>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</si>
  <si>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</si>
  <si>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</si>
  <si>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</si>
  <si>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</si>
  <si>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</si>
  <si>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</si>
  <si>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</si>
  <si>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</si>
  <si>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</si>
  <si>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</si>
  <si>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</si>
  <si>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</si>
  <si>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</si>
  <si>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</si>
  <si>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</si>
  <si>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</si>
  <si>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</si>
  <si>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</si>
  <si>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</si>
  <si>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</si>
  <si>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</si>
  <si>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</si>
  <si>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</si>
  <si>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</si>
  <si>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</si>
  <si>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</si>
  <si>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</si>
  <si>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</si>
  <si>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</si>
  <si>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</si>
  <si>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</si>
  <si>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</si>
  <si>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</si>
  <si>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</si>
  <si>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</si>
  <si>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</si>
  <si>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</si>
  <si>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</si>
  <si>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</si>
  <si>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</si>
  <si>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</si>
  <si>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</si>
  <si>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</si>
  <si>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</si>
  <si>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</si>
  <si>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</si>
  <si>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</si>
  <si>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</si>
  <si>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</si>
  <si>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</si>
  <si>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</si>
  <si>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</si>
  <si>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</si>
  <si>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</si>
  <si>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</si>
  <si>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</si>
  <si>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</si>
  <si>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</si>
  <si>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</si>
  <si>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</si>
  <si>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</si>
  <si>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</si>
  <si>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</si>
  <si>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</si>
  <si>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</si>
  <si>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</si>
  <si>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</si>
  <si>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</si>
  <si>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</si>
  <si>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</si>
  <si>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</si>
  <si>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</si>
  <si>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</si>
  <si>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</si>
  <si>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</si>
  <si>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</si>
  <si>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</si>
  <si>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</si>
  <si>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3.16</t>
  </si>
  <si>
    <t>水道事業会計</t>
  </si>
  <si>
    <t>一般会計</t>
  </si>
  <si>
    <t>公共下水道事業会計</t>
  </si>
  <si>
    <t>介護保険特別会計</t>
  </si>
  <si>
    <t>国民健康保険特別会計</t>
  </si>
  <si>
    <t>後期高齢者医療特別会計</t>
  </si>
  <si>
    <t>仙南夜間初期急患センター事業特別会計</t>
  </si>
  <si>
    <t>地方卸売市場事業特別会計</t>
  </si>
  <si>
    <t>その他会計（赤字）</t>
  </si>
  <si>
    <t>その他会計（黒字）</t>
  </si>
  <si>
    <t>R02</t>
    <phoneticPr fontId="5"/>
  </si>
  <si>
    <t>R03</t>
    <phoneticPr fontId="5"/>
  </si>
  <si>
    <t>R04</t>
    <phoneticPr fontId="5"/>
  </si>
  <si>
    <t>R05</t>
    <phoneticPr fontId="5"/>
  </si>
  <si>
    <t>R06</t>
    <phoneticPr fontId="5"/>
  </si>
  <si>
    <t>まちづくりオーガ</t>
    <phoneticPr fontId="2"/>
  </si>
  <si>
    <t>-</t>
    <phoneticPr fontId="2"/>
  </si>
  <si>
    <t>仙南地域広域行政事務組合</t>
    <rPh sb="0" eb="2">
      <t>センナン</t>
    </rPh>
    <rPh sb="2" eb="8">
      <t>チイキコウイキギョウセイ</t>
    </rPh>
    <rPh sb="8" eb="12">
      <t>ジムクミアイ</t>
    </rPh>
    <phoneticPr fontId="2"/>
  </si>
  <si>
    <t>みやぎ県南中核病院企業団</t>
    <rPh sb="3" eb="5">
      <t>ケンナン</t>
    </rPh>
    <rPh sb="5" eb="9">
      <t>チュウカクビョウイン</t>
    </rPh>
    <rPh sb="9" eb="12">
      <t>キギョウダン</t>
    </rPh>
    <phoneticPr fontId="2"/>
  </si>
  <si>
    <t>宮城県市町村非常勤消防団員補償報償組合</t>
    <rPh sb="0" eb="3">
      <t>ミヤギケン</t>
    </rPh>
    <rPh sb="3" eb="6">
      <t>シチョウソン</t>
    </rPh>
    <rPh sb="6" eb="9">
      <t>ヒジョウキン</t>
    </rPh>
    <rPh sb="9" eb="13">
      <t>ショウボウダンイン</t>
    </rPh>
    <rPh sb="13" eb="17">
      <t>ホショウホウショウ</t>
    </rPh>
    <rPh sb="17" eb="19">
      <t>クミアイ</t>
    </rPh>
    <phoneticPr fontId="2"/>
  </si>
  <si>
    <t>宮城県市町村自治振興センター</t>
    <rPh sb="0" eb="3">
      <t>ミヤギケン</t>
    </rPh>
    <rPh sb="3" eb="6">
      <t>シチョウソン</t>
    </rPh>
    <rPh sb="6" eb="8">
      <t>ジチ</t>
    </rPh>
    <rPh sb="8" eb="10">
      <t>シンコウ</t>
    </rPh>
    <phoneticPr fontId="2"/>
  </si>
  <si>
    <t>宮城県後期高齢者医療広域連合</t>
    <rPh sb="0" eb="3">
      <t>ミヤギケン</t>
    </rPh>
    <rPh sb="3" eb="8">
      <t>コウキコウレイシャ</t>
    </rPh>
    <rPh sb="8" eb="10">
      <t>イリョウ</t>
    </rPh>
    <rPh sb="10" eb="12">
      <t>コウイキ</t>
    </rPh>
    <rPh sb="12" eb="14">
      <t>レンゴウ</t>
    </rPh>
    <phoneticPr fontId="2"/>
  </si>
  <si>
    <t>宮城県後期高齢者医療事業会計</t>
    <rPh sb="0" eb="3">
      <t>ミヤギケン</t>
    </rPh>
    <rPh sb="3" eb="5">
      <t>コウキ</t>
    </rPh>
    <rPh sb="5" eb="8">
      <t>コウレイシャ</t>
    </rPh>
    <rPh sb="8" eb="10">
      <t>イリョウ</t>
    </rPh>
    <rPh sb="10" eb="12">
      <t>ジギョウ</t>
    </rPh>
    <rPh sb="12" eb="14">
      <t>カイケイ</t>
    </rPh>
    <phoneticPr fontId="2"/>
  </si>
  <si>
    <t>宮城県市町村職員退職手当組合</t>
    <rPh sb="0" eb="3">
      <t>ミヤギケン</t>
    </rPh>
    <rPh sb="3" eb="6">
      <t>シチョウソン</t>
    </rPh>
    <rPh sb="6" eb="8">
      <t>ショクイン</t>
    </rPh>
    <rPh sb="8" eb="14">
      <t>タイショクテアテクミアイ</t>
    </rPh>
    <phoneticPr fontId="2"/>
  </si>
  <si>
    <t>公共施設等整備基金</t>
    <rPh sb="0" eb="9">
      <t>コウキョウシセツトウセイビキキン</t>
    </rPh>
    <phoneticPr fontId="5"/>
  </si>
  <si>
    <t>スポーツ振興基金</t>
    <rPh sb="4" eb="8">
      <t>シンコウキキン</t>
    </rPh>
    <phoneticPr fontId="5"/>
  </si>
  <si>
    <t>長寿社会対策基金</t>
    <rPh sb="0" eb="4">
      <t>チョウジュシャカイ</t>
    </rPh>
    <rPh sb="4" eb="8">
      <t>タイサクキキン</t>
    </rPh>
    <phoneticPr fontId="5"/>
  </si>
  <si>
    <t>森林環境譲与税基金</t>
    <rPh sb="0" eb="7">
      <t>シンリンカンキョウジョウヨゼイ</t>
    </rPh>
    <rPh sb="7" eb="9">
      <t>キキン</t>
    </rPh>
    <phoneticPr fontId="5"/>
  </si>
  <si>
    <t>教育振興慈愛基金</t>
    <rPh sb="0" eb="4">
      <t>キョウイクシンコウ</t>
    </rPh>
    <rPh sb="4" eb="8">
      <t>ジアイキキン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</si>
</sst>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EB0E-4CBF-9283-0A2A9E8113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72829</c:v>
                </c:pt>
                <c:pt idx="1">
                  <c:v>74336</c:v>
                </c:pt>
                <c:pt idx="2">
                  <c:v>30982</c:v>
                </c:pt>
                <c:pt idx="3">
                  <c:v>24269</c:v>
                </c:pt>
                <c:pt idx="4">
                  <c:v>33317</c:v>
                </c:pt>
              </c:numCache>
            </c:numRef>
          </c:val>
          <c:smooth val="0"/>
          <c:extLst>
            <c:ext xmlns:c16="http://schemas.microsoft.com/office/drawing/2014/chart" uri="{C3380CC4-5D6E-409C-BE32-E72D297353CC}">
              <c16:uniqueId val="{00000001-EB0E-4CBF-9283-0A2A9E81136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4.79</c:v>
                </c:pt>
                <c:pt idx="1">
                  <c:v>6.33</c:v>
                </c:pt>
                <c:pt idx="2">
                  <c:v>7.07</c:v>
                </c:pt>
                <c:pt idx="3">
                  <c:v>10.5</c:v>
                </c:pt>
                <c:pt idx="4">
                  <c:v>11.72</c:v>
                </c:pt>
              </c:numCache>
            </c:numRef>
          </c:val>
          <c:extLst>
            <c:ext xmlns:c16="http://schemas.microsoft.com/office/drawing/2014/chart" uri="{C3380CC4-5D6E-409C-BE32-E72D297353CC}">
              <c16:uniqueId val="{00000000-4E6C-4AD6-B9B2-B133A16A6B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34.56</c:v>
                </c:pt>
                <c:pt idx="1">
                  <c:v>40.380000000000003</c:v>
                </c:pt>
                <c:pt idx="2">
                  <c:v>47.79</c:v>
                </c:pt>
                <c:pt idx="3">
                  <c:v>51.45</c:v>
                </c:pt>
                <c:pt idx="4">
                  <c:v>65.989999999999995</c:v>
                </c:pt>
              </c:numCache>
            </c:numRef>
          </c:val>
          <c:extLst>
            <c:ext xmlns:c16="http://schemas.microsoft.com/office/drawing/2014/chart" uri="{C3380CC4-5D6E-409C-BE32-E72D297353CC}">
              <c16:uniqueId val="{00000001-4E6C-4AD6-B9B2-B133A16A6B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-3.16</c:v>
                </c:pt>
                <c:pt idx="1">
                  <c:v>7.13</c:v>
                </c:pt>
                <c:pt idx="2">
                  <c:v>3.05</c:v>
                </c:pt>
                <c:pt idx="3">
                  <c:v>3.68</c:v>
                </c:pt>
                <c:pt idx="4">
                  <c:v>11.17</c:v>
                </c:pt>
              </c:numCache>
            </c:numRef>
          </c:val>
          <c:smooth val="0"/>
          <c:extLst>
            <c:ext xmlns:c16="http://schemas.microsoft.com/office/drawing/2014/chart" uri="{C3380CC4-5D6E-409C-BE32-E72D297353CC}">
              <c16:uniqueId val="{00000002-4E6C-4AD6-B9B2-B133A16A6B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C49-4CDA-9B77-E968778A77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49-4CDA-9B77-E968778A77C7}"/>
            </c:ext>
          </c:extLst>
        </c:ser>
        <c:ser>
          <c:idx val="2"/>
          <c:order val="2"/>
          <c:tx>
            <c:strRef>
              <c:f>データシート!$A$29</c:f>
              <c:strCache>
                <c:ptCount val="1"/>
                <c:pt idx="0">
                  <c:v>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AC49-4CDA-9B77-E968778A77C7}"/>
            </c:ext>
          </c:extLst>
        </c:ser>
        <c:ser>
          <c:idx val="3"/>
          <c:order val="3"/>
          <c:tx>
            <c:strRef>
              <c:f>データシート!$A$30</c:f>
              <c:strCache>
                <c:ptCount val="1"/>
                <c:pt idx="0">
                  <c:v>仙南夜間初期急患センター事業特別会計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0.05</c:v>
                </c:pt>
                <c:pt idx="4">
                  <c:v>#N/A</c:v>
                </c:pt>
                <c:pt idx="5">
                  <c:v>0.11</c:v>
                </c:pt>
                <c:pt idx="6">
                  <c:v>#N/A</c:v>
                </c:pt>
                <c:pt idx="7">
                  <c:v>0.06</c:v>
                </c:pt>
                <c:pt idx="8">
                  <c:v>#N/A</c:v>
                </c:pt>
                <c:pt idx="9">
                  <c:v>0.05</c:v>
                </c:pt>
              </c:numCache>
            </c:numRef>
          </c:val>
          <c:extLst>
            <c:ext xmlns:c16="http://schemas.microsoft.com/office/drawing/2014/chart" uri="{C3380CC4-5D6E-409C-BE32-E72D297353CC}">
              <c16:uniqueId val="{00000003-AC49-4CDA-9B77-E968778A77C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0.12</c:v>
                </c:pt>
                <c:pt idx="4">
                  <c:v>#N/A</c:v>
                </c:pt>
                <c:pt idx="5">
                  <c:v>0.13</c:v>
                </c:pt>
                <c:pt idx="6">
                  <c:v>#N/A</c:v>
                </c:pt>
                <c:pt idx="7">
                  <c:v>0.11</c:v>
                </c:pt>
                <c:pt idx="8">
                  <c:v>#N/A</c:v>
                </c:pt>
                <c:pt idx="9">
                  <c:v>0.05</c:v>
                </c:pt>
              </c:numCache>
            </c:numRef>
          </c:val>
          <c:extLst>
            <c:ext xmlns:c16="http://schemas.microsoft.com/office/drawing/2014/chart" uri="{C3380CC4-5D6E-409C-BE32-E72D297353CC}">
              <c16:uniqueId val="{00000004-AC49-4CDA-9B77-E968778A77C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0.64</c:v>
                </c:pt>
                <c:pt idx="2">
                  <c:v>#N/A</c:v>
                </c:pt>
                <c:pt idx="3">
                  <c:v>0.76</c:v>
                </c:pt>
                <c:pt idx="4">
                  <c:v>#N/A</c:v>
                </c:pt>
                <c:pt idx="5">
                  <c:v>0.55000000000000004</c:v>
                </c:pt>
                <c:pt idx="6">
                  <c:v>#N/A</c:v>
                </c:pt>
                <c:pt idx="7">
                  <c:v>0.61</c:v>
                </c:pt>
                <c:pt idx="8">
                  <c:v>#N/A</c:v>
                </c:pt>
                <c:pt idx="9">
                  <c:v>0.51</c:v>
                </c:pt>
              </c:numCache>
            </c:numRef>
          </c:val>
          <c:extLst>
            <c:ext xmlns:c16="http://schemas.microsoft.com/office/drawing/2014/chart" uri="{C3380CC4-5D6E-409C-BE32-E72D297353CC}">
              <c16:uniqueId val="{00000005-AC49-4CDA-9B77-E968778A77C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0.61</c:v>
                </c:pt>
                <c:pt idx="2">
                  <c:v>#N/A</c:v>
                </c:pt>
                <c:pt idx="3">
                  <c:v>0.53</c:v>
                </c:pt>
                <c:pt idx="4">
                  <c:v>#N/A</c:v>
                </c:pt>
                <c:pt idx="5">
                  <c:v>0.57999999999999996</c:v>
                </c:pt>
                <c:pt idx="6">
                  <c:v>#N/A</c:v>
                </c:pt>
                <c:pt idx="7">
                  <c:v>0.5</c:v>
                </c:pt>
                <c:pt idx="8">
                  <c:v>#N/A</c:v>
                </c:pt>
                <c:pt idx="9">
                  <c:v>0.51</c:v>
                </c:pt>
              </c:numCache>
            </c:numRef>
          </c:val>
          <c:extLst>
            <c:ext xmlns:c16="http://schemas.microsoft.com/office/drawing/2014/chart" uri="{C3380CC4-5D6E-409C-BE32-E72D297353CC}">
              <c16:uniqueId val="{00000006-AC49-4CDA-9B77-E968778A77C7}"/>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2.68</c:v>
                </c:pt>
                <c:pt idx="2">
                  <c:v>#N/A</c:v>
                </c:pt>
                <c:pt idx="3">
                  <c:v>3.56</c:v>
                </c:pt>
                <c:pt idx="4">
                  <c:v>#N/A</c:v>
                </c:pt>
                <c:pt idx="5">
                  <c:v>4.71</c:v>
                </c:pt>
                <c:pt idx="6">
                  <c:v>#N/A</c:v>
                </c:pt>
                <c:pt idx="7">
                  <c:v>6.16</c:v>
                </c:pt>
                <c:pt idx="8">
                  <c:v>#N/A</c:v>
                </c:pt>
                <c:pt idx="9">
                  <c:v>7.15</c:v>
                </c:pt>
              </c:numCache>
            </c:numRef>
          </c:val>
          <c:extLst>
            <c:ext xmlns:c16="http://schemas.microsoft.com/office/drawing/2014/chart" uri="{C3380CC4-5D6E-409C-BE32-E72D297353CC}">
              <c16:uniqueId val="{00000007-AC49-4CDA-9B77-E968778A77C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4.7</c:v>
                </c:pt>
                <c:pt idx="2">
                  <c:v>#N/A</c:v>
                </c:pt>
                <c:pt idx="3">
                  <c:v>6.27</c:v>
                </c:pt>
                <c:pt idx="4">
                  <c:v>#N/A</c:v>
                </c:pt>
                <c:pt idx="5">
                  <c:v>6.95</c:v>
                </c:pt>
                <c:pt idx="6">
                  <c:v>#N/A</c:v>
                </c:pt>
                <c:pt idx="7">
                  <c:v>10.42</c:v>
                </c:pt>
                <c:pt idx="8">
                  <c:v>#N/A</c:v>
                </c:pt>
                <c:pt idx="9">
                  <c:v>11.66</c:v>
                </c:pt>
              </c:numCache>
            </c:numRef>
          </c:val>
          <c:extLst>
            <c:ext xmlns:c16="http://schemas.microsoft.com/office/drawing/2014/chart" uri="{C3380CC4-5D6E-409C-BE32-E72D297353CC}">
              <c16:uniqueId val="{00000008-AC49-4CDA-9B77-E968778A77C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22.34</c:v>
                </c:pt>
                <c:pt idx="2">
                  <c:v>#N/A</c:v>
                </c:pt>
                <c:pt idx="3">
                  <c:v>21.25</c:v>
                </c:pt>
                <c:pt idx="4">
                  <c:v>#N/A</c:v>
                </c:pt>
                <c:pt idx="5">
                  <c:v>22.04</c:v>
                </c:pt>
                <c:pt idx="6">
                  <c:v>#N/A</c:v>
                </c:pt>
                <c:pt idx="7">
                  <c:v>21.88</c:v>
                </c:pt>
                <c:pt idx="8">
                  <c:v>#N/A</c:v>
                </c:pt>
                <c:pt idx="9">
                  <c:v>20.82</c:v>
                </c:pt>
              </c:numCache>
            </c:numRef>
          </c:val>
          <c:extLst>
            <c:ext xmlns:c16="http://schemas.microsoft.com/office/drawing/2014/chart" uri="{C3380CC4-5D6E-409C-BE32-E72D297353CC}">
              <c16:uniqueId val="{00000009-AC49-4CDA-9B77-E968778A77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869</c:v>
                </c:pt>
                <c:pt idx="5">
                  <c:v>849</c:v>
                </c:pt>
                <c:pt idx="8">
                  <c:v>852</c:v>
                </c:pt>
                <c:pt idx="11">
                  <c:v>864</c:v>
                </c:pt>
                <c:pt idx="14">
                  <c:v>886</c:v>
                </c:pt>
              </c:numCache>
            </c:numRef>
          </c:val>
          <c:extLst>
            <c:ext xmlns:c16="http://schemas.microsoft.com/office/drawing/2014/chart" uri="{C3380CC4-5D6E-409C-BE32-E72D297353CC}">
              <c16:uniqueId val="{00000000-B37F-4DB8-8249-D1FED15C36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7F-4DB8-8249-D1FED15C36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37F-4DB8-8249-D1FED15C36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264</c:v>
                </c:pt>
                <c:pt idx="3">
                  <c:v>272</c:v>
                </c:pt>
                <c:pt idx="6">
                  <c:v>265</c:v>
                </c:pt>
                <c:pt idx="9">
                  <c:v>266</c:v>
                </c:pt>
                <c:pt idx="12">
                  <c:v>273</c:v>
                </c:pt>
              </c:numCache>
            </c:numRef>
          </c:val>
          <c:extLst>
            <c:ext xmlns:c16="http://schemas.microsoft.com/office/drawing/2014/chart" uri="{C3380CC4-5D6E-409C-BE32-E72D297353CC}">
              <c16:uniqueId val="{00000003-B37F-4DB8-8249-D1FED15C36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164</c:v>
                </c:pt>
                <c:pt idx="3">
                  <c:v>153</c:v>
                </c:pt>
                <c:pt idx="6">
                  <c:v>148</c:v>
                </c:pt>
                <c:pt idx="9">
                  <c:v>196</c:v>
                </c:pt>
                <c:pt idx="12">
                  <c:v>197</c:v>
                </c:pt>
              </c:numCache>
            </c:numRef>
          </c:val>
          <c:extLst>
            <c:ext xmlns:c16="http://schemas.microsoft.com/office/drawing/2014/chart" uri="{C3380CC4-5D6E-409C-BE32-E72D297353CC}">
              <c16:uniqueId val="{00000004-B37F-4DB8-8249-D1FED15C36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7F-4DB8-8249-D1FED15C36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7F-4DB8-8249-D1FED15C36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453</c:v>
                </c:pt>
                <c:pt idx="3">
                  <c:v>504</c:v>
                </c:pt>
                <c:pt idx="6">
                  <c:v>609</c:v>
                </c:pt>
                <c:pt idx="9">
                  <c:v>636</c:v>
                </c:pt>
                <c:pt idx="12">
                  <c:v>665</c:v>
                </c:pt>
              </c:numCache>
            </c:numRef>
          </c:val>
          <c:extLst>
            <c:ext xmlns:c16="http://schemas.microsoft.com/office/drawing/2014/chart" uri="{C3380CC4-5D6E-409C-BE32-E72D297353CC}">
              <c16:uniqueId val="{00000007-B37F-4DB8-8249-D1FED15C36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c:v>
                </c:pt>
                <c:pt idx="2">
                  <c:v>#N/A</c:v>
                </c:pt>
                <c:pt idx="3">
                  <c:v>#N/A</c:v>
                </c:pt>
                <c:pt idx="4">
                  <c:v>80</c:v>
                </c:pt>
                <c:pt idx="5">
                  <c:v>#N/A</c:v>
                </c:pt>
                <c:pt idx="6">
                  <c:v>#N/A</c:v>
                </c:pt>
                <c:pt idx="7">
                  <c:v>170</c:v>
                </c:pt>
                <c:pt idx="8">
                  <c:v>#N/A</c:v>
                </c:pt>
                <c:pt idx="9">
                  <c:v>#N/A</c:v>
                </c:pt>
                <c:pt idx="10">
                  <c:v>234</c:v>
                </c:pt>
                <c:pt idx="11">
                  <c:v>#N/A</c:v>
                </c:pt>
                <c:pt idx="12">
                  <c:v>#N/A</c:v>
                </c:pt>
                <c:pt idx="13">
                  <c:v>249</c:v>
                </c:pt>
                <c:pt idx="14">
                  <c:v>#N/A</c:v>
                </c:pt>
              </c:numCache>
            </c:numRef>
          </c:val>
          <c:smooth val="0"/>
          <c:extLst>
            <c:ext xmlns:c16="http://schemas.microsoft.com/office/drawing/2014/chart" uri="{C3380CC4-5D6E-409C-BE32-E72D297353CC}">
              <c16:uniqueId val="{00000008-B37F-4DB8-8249-D1FED15C36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8604</c:v>
                </c:pt>
                <c:pt idx="5">
                  <c:v>8692</c:v>
                </c:pt>
                <c:pt idx="8">
                  <c:v>8353</c:v>
                </c:pt>
                <c:pt idx="11">
                  <c:v>7843</c:v>
                </c:pt>
                <c:pt idx="14">
                  <c:v>7766</c:v>
                </c:pt>
              </c:numCache>
            </c:numRef>
          </c:val>
          <c:extLst>
            <c:ext xmlns:c16="http://schemas.microsoft.com/office/drawing/2014/chart" uri="{C3380CC4-5D6E-409C-BE32-E72D297353CC}">
              <c16:uniqueId val="{00000000-3C34-4F3C-A5E8-BC6AA54FAB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2017</c:v>
                </c:pt>
                <c:pt idx="5">
                  <c:v>2406</c:v>
                </c:pt>
                <c:pt idx="8">
                  <c:v>2338</c:v>
                </c:pt>
                <c:pt idx="11">
                  <c:v>1804</c:v>
                </c:pt>
                <c:pt idx="14">
                  <c:v>1697</c:v>
                </c:pt>
              </c:numCache>
            </c:numRef>
          </c:val>
          <c:extLst>
            <c:ext xmlns:c16="http://schemas.microsoft.com/office/drawing/2014/chart" uri="{C3380CC4-5D6E-409C-BE32-E72D297353CC}">
              <c16:uniqueId val="{00000001-3C34-4F3C-A5E8-BC6AA54FAB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3236</c:v>
                </c:pt>
                <c:pt idx="5">
                  <c:v>3860</c:v>
                </c:pt>
                <c:pt idx="8">
                  <c:v>4544</c:v>
                </c:pt>
                <c:pt idx="11">
                  <c:v>4756</c:v>
                </c:pt>
                <c:pt idx="14">
                  <c:v>5530</c:v>
                </c:pt>
              </c:numCache>
            </c:numRef>
          </c:val>
          <c:extLst>
            <c:ext xmlns:c16="http://schemas.microsoft.com/office/drawing/2014/chart" uri="{C3380CC4-5D6E-409C-BE32-E72D297353CC}">
              <c16:uniqueId val="{00000002-3C34-4F3C-A5E8-BC6AA54FAB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242</c:v>
                </c:pt>
                <c:pt idx="3">
                  <c:v>0</c:v>
                </c:pt>
                <c:pt idx="6">
                  <c:v>0</c:v>
                </c:pt>
                <c:pt idx="9">
                  <c:v>0</c:v>
                </c:pt>
                <c:pt idx="12">
                  <c:v>201</c:v>
                </c:pt>
              </c:numCache>
            </c:numRef>
          </c:val>
          <c:extLst>
            <c:ext xmlns:c16="http://schemas.microsoft.com/office/drawing/2014/chart" uri="{C3380CC4-5D6E-409C-BE32-E72D297353CC}">
              <c16:uniqueId val="{00000003-3C34-4F3C-A5E8-BC6AA54FAB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34-4F3C-A5E8-BC6AA54FAB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34-4F3C-A5E8-BC6AA54FAB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832</c:v>
                </c:pt>
                <c:pt idx="3">
                  <c:v>810</c:v>
                </c:pt>
                <c:pt idx="6">
                  <c:v>811</c:v>
                </c:pt>
                <c:pt idx="9">
                  <c:v>794</c:v>
                </c:pt>
                <c:pt idx="12">
                  <c:v>839</c:v>
                </c:pt>
              </c:numCache>
            </c:numRef>
          </c:val>
          <c:extLst>
            <c:ext xmlns:c16="http://schemas.microsoft.com/office/drawing/2014/chart" uri="{C3380CC4-5D6E-409C-BE32-E72D297353CC}">
              <c16:uniqueId val="{00000006-3C34-4F3C-A5E8-BC6AA54FAB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4304</c:v>
                </c:pt>
                <c:pt idx="3">
                  <c:v>3965</c:v>
                </c:pt>
                <c:pt idx="6">
                  <c:v>3638</c:v>
                </c:pt>
                <c:pt idx="9">
                  <c:v>3369</c:v>
                </c:pt>
                <c:pt idx="12">
                  <c:v>3118</c:v>
                </c:pt>
              </c:numCache>
            </c:numRef>
          </c:val>
          <c:extLst>
            <c:ext xmlns:c16="http://schemas.microsoft.com/office/drawing/2014/chart" uri="{C3380CC4-5D6E-409C-BE32-E72D297353CC}">
              <c16:uniqueId val="{00000007-3C34-4F3C-A5E8-BC6AA54FAB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2715</c:v>
                </c:pt>
                <c:pt idx="3">
                  <c:v>2555</c:v>
                </c:pt>
                <c:pt idx="6">
                  <c:v>2472</c:v>
                </c:pt>
                <c:pt idx="9">
                  <c:v>2363</c:v>
                </c:pt>
                <c:pt idx="12">
                  <c:v>2434</c:v>
                </c:pt>
              </c:numCache>
            </c:numRef>
          </c:val>
          <c:extLst>
            <c:ext xmlns:c16="http://schemas.microsoft.com/office/drawing/2014/chart" uri="{C3380CC4-5D6E-409C-BE32-E72D297353CC}">
              <c16:uniqueId val="{00000008-3C34-4F3C-A5E8-BC6AA54FAB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C34-4F3C-A5E8-BC6AA54FAB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8376</c:v>
                </c:pt>
                <c:pt idx="3">
                  <c:v>8739</c:v>
                </c:pt>
                <c:pt idx="6">
                  <c:v>8243</c:v>
                </c:pt>
                <c:pt idx="9">
                  <c:v>7699</c:v>
                </c:pt>
                <c:pt idx="12">
                  <c:v>7382</c:v>
                </c:pt>
              </c:numCache>
            </c:numRef>
          </c:val>
          <c:extLst>
            <c:ext xmlns:c16="http://schemas.microsoft.com/office/drawing/2014/chart" uri="{C3380CC4-5D6E-409C-BE32-E72D297353CC}">
              <c16:uniqueId val="{0000000A-3C34-4F3C-A5E8-BC6AA54FAB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2612</c:v>
                </c:pt>
                <c:pt idx="2">
                  <c:v>#N/A</c:v>
                </c:pt>
                <c:pt idx="3">
                  <c:v>#N/A</c:v>
                </c:pt>
                <c:pt idx="4">
                  <c:v>1111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C34-4F3C-A5E8-BC6AA54FAB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2642</c:v>
                </c:pt>
                <c:pt idx="1">
                  <c:v>2899</c:v>
                </c:pt>
                <c:pt idx="2">
                  <c:v>3859</c:v>
                </c:pt>
              </c:numCache>
            </c:numRef>
          </c:val>
          <c:extLst>
            <c:ext xmlns:c16="http://schemas.microsoft.com/office/drawing/2014/chart" uri="{C3380CC4-5D6E-409C-BE32-E72D297353CC}">
              <c16:uniqueId val="{00000000-44C9-43AF-A5F1-4908942898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c:v>
                </c:pt>
                <c:pt idx="1">
                  <c:v>74</c:v>
                </c:pt>
                <c:pt idx="2">
                  <c:v>95</c:v>
                </c:pt>
              </c:numCache>
            </c:numRef>
          </c:val>
          <c:extLst>
            <c:ext xmlns:c16="http://schemas.microsoft.com/office/drawing/2014/chart" uri="{C3380CC4-5D6E-409C-BE32-E72D297353CC}">
              <c16:uniqueId val="{00000001-44C9-43AF-A5F1-4908942898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803</c:v>
                </c:pt>
                <c:pt idx="1">
                  <c:v>635</c:v>
                </c:pt>
                <c:pt idx="2">
                  <c:v>529</c:v>
                </c:pt>
              </c:numCache>
            </c:numRef>
          </c:val>
          <c:extLst>
            <c:ext xmlns:c16="http://schemas.microsoft.com/office/drawing/2014/chart" uri="{C3380CC4-5D6E-409C-BE32-E72D297353CC}">
              <c16:uniqueId val="{00000002-44C9-43AF-A5F1-4908942898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宮城県大河原町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の学校給食センター整備事業・令和２年度の学校トイレ改修事業等の元金償還開始による元利償還金の増加や、一部事務組合及びみやぎ県南中核病院への負担金が増加したことが分子の増に大きく影響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宮城県大河原町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施設の更新・大規模修繕が続いたことにより、地方債現在高は依然として高い状況であるものの、令和６年度は地方債の借入を要する事業の減少により、償還額が借入額を上回り地方債現在高が減少した。</a:t>
          </a:r>
        </a:p>
        <a:p>
          <a:r>
            <a:rPr kumimoji="1" lang="ja-JP" altLang="en-US" sz="1400">
              <a:latin typeface="ＭＳ ゴシック" pitchFamily="49" charset="-128"/>
              <a:ea typeface="ＭＳ ゴシック" pitchFamily="49" charset="-128"/>
            </a:rPr>
            <a:t>また、ふるさと寄附金が過去最高の寄附額となったことにより、財政調整基金に大きく積立をすることができたため、充当可能基金が増加し、分子が減少したものと考えられる。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宮城県大河原町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の堅調な伸びや地方交付税・各種交付金の増額、ふるさと寄附金が多額となったこと等により、財政調整基金の取り崩しをしなかった。また、普通交付税再算定により措置された「臨時財政対策債償還基金費」分を減債基金へと積立てたことにより、前年度末と比較し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が過去最大の寄附額となったことから財政調整基金への積立や普通交付税再算定による減債基金への積立により基金全体の残高は増加しており、基金の規模としては過去最大となっている。財政調整基金については、引き続き想定される物価高騰や公共施設の老朽化対策、また本格化している白石川右岸河川敷等整備事業等の財政需要への対応や災害等の緊急時に迅速な対応ができるよう、適切な残高を確保していく。また、特定目的基金においては、設置条例に基づいた活用に努めるとともに、時代や財政事業に沿った運用へ最適化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公共施設等の更新、改修及び除却に充てることを目的とする。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　　スポーツの普及及び振興を図るために要する経費に充てることを目的とする。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長寿社会対策基金　　地域における福祉活動の促進、快適な生活環境の形成等、高齢化社会に対応した施策に充てることを目的とする。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　森林環境譲与税のために設置。森林の整備及びその促進に関する施策に要する経費に充てることを目的とする。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教育振興慈愛基金　　青少年の健全育成及び教育の振興に寄与する事業に充てることを目的とする。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金ケ瀬小学校大規模改修事業へ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百万円、舗装補修工事費へ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百万円等、各施設整備に充当するため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百万円の取り崩しを行ったため、基金残高が減少した。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　森林環境譲与税の交付により、２百万円の積立を行ったが、県内産木材を活用した授乳室の設置に２百万円の取崩を行ったことから残高は微減となった。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長寿社会対策基金・スポーツ振興基金・教育振興慈愛基金については、それぞれ目的に沿った事業に充当したことにより減となっている。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今後も学校教育施設の大規模修繕や、集会所の更新（集約化）への充当を予定している。公共施設等総合管理計画や個別施設計画を活用しながら、計画的な積立と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他の基金については、基金の目的に応じた活用をするとともに、ポストコロナを契機に変化している行政需要に対応できるよう運用方法等を最適化していく。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町税の伸びや多額のふるさと寄附金により歳入が増加し、年度内の積立で約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百万円、決算積立で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百万円の積立を行ったことに加え、取崩をしなかったことにより残高は増加している。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また東日本大震災や令和元年度台風第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号等、災害対応でも基金を多く取り崩し対応してきたが、令和３年度以降、ふるさと寄附金が多額となり、歳入の余剰分を財政調整基金へ積み立てていることから増加している。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社会情勢や経済状況に応じて迅速な対応が求められる際の財源調整機能を有する基金であることから、計画的な基金の活用が求められる。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以降、ふるさと寄附金が多額となっていることにより増加しているものの、ふるさと寄附金は経常的に見込める歳入ではないことから、増額分を今後予定している重点事業を中心に有効に活用しながら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億円は最低限と考え、災害発生時も迅速な住民生活の復旧の対応が可能となる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億円を基準とし残高の確保に努めていく。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令和６年度では、普通交付税の再算定にて措置された臨時財政対策債償還基金費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百万円の基金積立を行ったことにより増額となった。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施設整備事業及び大規模改修が続いたことにより公債費が増大しており、公債費負担は今後ピークを迎え見込みであるため、減債基金を有効活用し負担軽減を図っていく。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金利が上昇しており、利子負担も増加していることから、今後の社会情勢を注視し、地方債の繰上償還等も検討しつつ計画的な運用に努める。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宮城県大河原町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23,297
23,112
24.99
12,718,474
12,032,724
685,339
5,846,910
7,381,720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少子化の状況でも比較的人口減少が緩やかであることや、安定した新築家屋の建築及び地価も微増な状況であることから、個人住民税や固定資産税を中心とした地方税収入は堅調に推移している。ただ、類似団体内順位で見ると低い水準にあることから、引き続き町税等の収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03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給与改定や会計年度任用職員への手当の増加に伴う人件費や物件費の増加により、経常的経費が増加している。加えて、過去に行った大規模事業に係る地方債の元金償還も開始しており、義務的経費の増加は顕著となっている。また、臨時財政対策債の借入も行わなかったため、経常収支比率は全国平均・宮城県平均を大きく上回っており、類似団体内でもトップレベルに高い比率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今後も人件費・公債費等の経常経費は増加が見込まれるため、財政運営の硬直化に陥らないよう十分に留意し、優先度を見極め事務事業の計画的な縮小・廃止を図ることで、経常経費の削減に努める。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76518</xdr:rowOff>
    </xdr:from>
    <xdr:to>
      <xdr:col>23</xdr:col>
      <xdr:colOff>133350</xdr:colOff>
      <xdr:row>66</xdr:row>
      <xdr:rowOff>76518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922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66</xdr:row>
      <xdr:rowOff>76518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56950"/>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33338</xdr:rowOff>
    </xdr:from>
    <xdr:to>
      <xdr:col>15</xdr:col>
      <xdr:colOff>82550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006138"/>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27305</xdr:rowOff>
    </xdr:from>
    <xdr:to>
      <xdr:col>11</xdr:col>
      <xdr:colOff>31750</xdr:colOff>
      <xdr:row>64</xdr:row>
      <xdr:rowOff>33338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00010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25718</xdr:rowOff>
    </xdr:from>
    <xdr:to>
      <xdr:col>23</xdr:col>
      <xdr:colOff>184150</xdr:colOff>
      <xdr:row>66</xdr:row>
      <xdr:rowOff>127318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93045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3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25718</xdr:rowOff>
    </xdr:from>
    <xdr:to>
      <xdr:col>19</xdr:col>
      <xdr:colOff>184150</xdr:colOff>
      <xdr:row>66</xdr:row>
      <xdr:rowOff>127318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3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112095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427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153988</xdr:rowOff>
    </xdr:from>
    <xdr:to>
      <xdr:col>11</xdr:col>
      <xdr:colOff>82550</xdr:colOff>
      <xdr:row>64</xdr:row>
      <xdr:rowOff>84138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68915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147955</xdr:rowOff>
    </xdr:from>
    <xdr:to>
      <xdr:col>7</xdr:col>
      <xdr:colOff>31750</xdr:colOff>
      <xdr:row>64</xdr:row>
      <xdr:rowOff>78105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62882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ふるさと寄附金が過去最高の寄附額となったことから、返礼品送付等に係る委託料等の経費も比例して増額していることが類似団体平均を大幅に上回っている要因と思われる。白石川右岸河川敷等整備事業に係る委託料や接種対象拡充による予防接種委託料等政策的なものも追加となったため増加している。</a:t>
          </a:r>
        </a:p>
        <a:p>
          <a:r>
            <a:rPr kumimoji="1" lang="ja-JP" altLang="en-US" sz="1200">
              <a:latin typeface="ＭＳ Ｐゴシック" panose="020B0600070205080204" pitchFamily="50" charset="-128"/>
              <a:ea typeface="ＭＳ Ｐゴシック" panose="020B0600070205080204" pitchFamily="50" charset="-128"/>
            </a:rPr>
            <a:t>公共施設の老朽化による修繕による物件費・維持補修費の増加も想定され、物価高騰や人件費高騰の影響も続くものと見込まれるため、より一層の精査による経費の削減を図るとともに、施設の維持管理については公共施設等総合管理計画及び個別施設計画を有効に活用するなどし改善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151181</xdr:rowOff>
    </xdr:from>
    <xdr:to>
      <xdr:col>23</xdr:col>
      <xdr:colOff>133350</xdr:colOff>
      <xdr:row>85</xdr:row>
      <xdr:rowOff>108206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552981"/>
          <a:ext cx="838200" cy="12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109950</xdr:rowOff>
    </xdr:from>
    <xdr:to>
      <xdr:col>19</xdr:col>
      <xdr:colOff>133350</xdr:colOff>
      <xdr:row>84</xdr:row>
      <xdr:rowOff>151181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511750"/>
          <a:ext cx="889000" cy="4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78315</xdr:rowOff>
    </xdr:from>
    <xdr:to>
      <xdr:col>15</xdr:col>
      <xdr:colOff>82550</xdr:colOff>
      <xdr:row>84</xdr:row>
      <xdr:rowOff>109950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480115"/>
          <a:ext cx="889000" cy="3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124240</xdr:rowOff>
    </xdr:from>
    <xdr:to>
      <xdr:col>11</xdr:col>
      <xdr:colOff>31750</xdr:colOff>
      <xdr:row>84</xdr:row>
      <xdr:rowOff>78315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83140"/>
          <a:ext cx="889000" cy="29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57406</xdr:rowOff>
    </xdr:from>
    <xdr:to>
      <xdr:col>23</xdr:col>
      <xdr:colOff>184150</xdr:colOff>
      <xdr:row>85</xdr:row>
      <xdr:rowOff>159006</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63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29483</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602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100381</xdr:rowOff>
    </xdr:from>
    <xdr:to>
      <xdr:col>19</xdr:col>
      <xdr:colOff>184150</xdr:colOff>
      <xdr:row>85</xdr:row>
      <xdr:rowOff>30531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50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15308</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588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59150</xdr:rowOff>
    </xdr:from>
    <xdr:to>
      <xdr:col>15</xdr:col>
      <xdr:colOff>133350</xdr:colOff>
      <xdr:row>84</xdr:row>
      <xdr:rowOff>160750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4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145527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54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27515</xdr:rowOff>
    </xdr:from>
    <xdr:to>
      <xdr:col>11</xdr:col>
      <xdr:colOff>82550</xdr:colOff>
      <xdr:row>84</xdr:row>
      <xdr:rowOff>129115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42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113892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51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73440</xdr:rowOff>
    </xdr:from>
    <xdr:to>
      <xdr:col>7</xdr:col>
      <xdr:colOff>31750</xdr:colOff>
      <xdr:row>83</xdr:row>
      <xdr:rowOff>3590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159817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1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全国町村平均とほぼ同様であるが、類似団体比較では下回っている。</a:t>
          </a:r>
        </a:p>
        <a:p>
          <a:r>
            <a:rPr kumimoji="1" lang="ja-JP" altLang="en-US" sz="1200">
              <a:latin typeface="ＭＳ Ｐゴシック" panose="020B0600070205080204" pitchFamily="50" charset="-128"/>
              <a:ea typeface="ＭＳ Ｐゴシック" panose="020B0600070205080204" pitchFamily="50" charset="-128"/>
            </a:rPr>
            <a:t>定年退職者が重なる年代のピークが過ぎたことから、前年度からは若干減少した数値となっており、今後も同程度で推移するものと考えられる。</a:t>
          </a:r>
        </a:p>
        <a:p>
          <a:r>
            <a:rPr kumimoji="1" lang="ja-JP" altLang="en-US" sz="1200">
              <a:latin typeface="ＭＳ Ｐゴシック" panose="020B0600070205080204" pitchFamily="50" charset="-128"/>
              <a:ea typeface="ＭＳ Ｐゴシック" panose="020B0600070205080204" pitchFamily="50" charset="-128"/>
            </a:rPr>
            <a:t>引き続き適切な定員管理・給与水準の精査に努めていく。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117021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44987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117021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5015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99786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4671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84</xdr:row>
      <xdr:rowOff>65314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243050"/>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人当たりの職員数は、全国平均や県内平均は下回っているものの、類似団体平均では引き続き上回っている状況である。</a:t>
          </a:r>
        </a:p>
        <a:p>
          <a:r>
            <a:rPr kumimoji="1" lang="ja-JP" altLang="en-US" sz="1200">
              <a:latin typeface="ＭＳ Ｐゴシック" panose="020B0600070205080204" pitchFamily="50" charset="-128"/>
              <a:ea typeface="ＭＳ Ｐゴシック" panose="020B0600070205080204" pitchFamily="50" charset="-128"/>
            </a:rPr>
            <a:t>多様化する行政需要に対応するため、今後も職員数は増加していくものと思われる。</a:t>
          </a:r>
        </a:p>
        <a:p>
          <a:r>
            <a:rPr kumimoji="1" lang="ja-JP" altLang="en-US" sz="1200">
              <a:latin typeface="ＭＳ Ｐゴシック" panose="020B0600070205080204" pitchFamily="50" charset="-128"/>
              <a:ea typeface="ＭＳ Ｐゴシック" panose="020B0600070205080204" pitchFamily="50" charset="-128"/>
            </a:rPr>
            <a:t>引き続き定員適正化計画に基づき、適切な定員管理に努めていく。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40429</xdr:rowOff>
    </xdr:from>
    <xdr:to>
      <xdr:col>81</xdr:col>
      <xdr:colOff>44450</xdr:colOff>
      <xdr:row>62</xdr:row>
      <xdr:rowOff>52494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67032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136807</xdr:rowOff>
    </xdr:from>
    <xdr:to>
      <xdr:col>77</xdr:col>
      <xdr:colOff>44450</xdr:colOff>
      <xdr:row>62</xdr:row>
      <xdr:rowOff>40429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595257"/>
          <a:ext cx="8890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109996</xdr:rowOff>
    </xdr:from>
    <xdr:to>
      <xdr:col>72</xdr:col>
      <xdr:colOff>203200</xdr:colOff>
      <xdr:row>61</xdr:row>
      <xdr:rowOff>136807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568446"/>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109996</xdr:rowOff>
    </xdr:from>
    <xdr:to>
      <xdr:col>68</xdr:col>
      <xdr:colOff>152400</xdr:colOff>
      <xdr:row>61</xdr:row>
      <xdr:rowOff>114018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56844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1694</xdr:rowOff>
    </xdr:from>
    <xdr:to>
      <xdr:col>81</xdr:col>
      <xdr:colOff>95250</xdr:colOff>
      <xdr:row>62</xdr:row>
      <xdr:rowOff>103294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145221</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60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161079</xdr:rowOff>
    </xdr:from>
    <xdr:to>
      <xdr:col>77</xdr:col>
      <xdr:colOff>95250</xdr:colOff>
      <xdr:row>62</xdr:row>
      <xdr:rowOff>91229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76006</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86007</xdr:rowOff>
    </xdr:from>
    <xdr:to>
      <xdr:col>73</xdr:col>
      <xdr:colOff>44450</xdr:colOff>
      <xdr:row>62</xdr:row>
      <xdr:rowOff>16157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54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59196</xdr:rowOff>
    </xdr:from>
    <xdr:to>
      <xdr:col>68</xdr:col>
      <xdr:colOff>203200</xdr:colOff>
      <xdr:row>61</xdr:row>
      <xdr:rowOff>160796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5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145573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6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63218</xdr:rowOff>
    </xdr:from>
    <xdr:to>
      <xdr:col>64</xdr:col>
      <xdr:colOff>152400</xdr:colOff>
      <xdr:row>61</xdr:row>
      <xdr:rowOff>164818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52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149595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60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元年度借入の学校給食センター整備事業・令和２年度借入の学校トイレ改修事業等の地方債の元金償還開始により、実質公債費比率は４年連続の上昇となった。類似団体平均は下回っているものの、中学校体育館の建設事業を始めとした数年間続いた施設の更新・大規模改修に係る借入の元金償還が開始され、白石川右岸河川敷整備事業等の新規事業に係る地方債の借入も予定していることから、今後も実質公債費比率は上昇傾向で推移するものと見込んでいる。</a:t>
          </a:r>
        </a:p>
        <a:p>
          <a:r>
            <a:rPr kumimoji="1" lang="ja-JP" altLang="en-US" sz="1200">
              <a:latin typeface="ＭＳ Ｐゴシック" panose="020B0600070205080204" pitchFamily="50" charset="-128"/>
              <a:ea typeface="ＭＳ Ｐゴシック" panose="020B0600070205080204" pitchFamily="50" charset="-128"/>
            </a:rPr>
            <a:t>可能な限り借入額を抑制するとともに、減債基金等を有効活用し、繰上償還も行いながら、実質公債費比率上昇を緩やかにするよう努めていく。</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161713</xdr:rowOff>
    </xdr:from>
    <xdr:to>
      <xdr:col>81</xdr:col>
      <xdr:colOff>44450</xdr:colOff>
      <xdr:row>40</xdr:row>
      <xdr:rowOff>78740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84826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41063</xdr:rowOff>
    </xdr:from>
    <xdr:to>
      <xdr:col>77</xdr:col>
      <xdr:colOff>44450</xdr:colOff>
      <xdr:row>39</xdr:row>
      <xdr:rowOff>161713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72761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99906</xdr:rowOff>
    </xdr:from>
    <xdr:to>
      <xdr:col>72</xdr:col>
      <xdr:colOff>203200</xdr:colOff>
      <xdr:row>39</xdr:row>
      <xdr:rowOff>41063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615006"/>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43604</xdr:rowOff>
    </xdr:from>
    <xdr:to>
      <xdr:col>68</xdr:col>
      <xdr:colOff>152400</xdr:colOff>
      <xdr:row>38</xdr:row>
      <xdr:rowOff>99906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5587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161713</xdr:rowOff>
    </xdr:from>
    <xdr:to>
      <xdr:col>73</xdr:col>
      <xdr:colOff>44450</xdr:colOff>
      <xdr:row>39</xdr:row>
      <xdr:rowOff>91863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102040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49106</xdr:rowOff>
    </xdr:from>
    <xdr:to>
      <xdr:col>68</xdr:col>
      <xdr:colOff>203200</xdr:colOff>
      <xdr:row>38</xdr:row>
      <xdr:rowOff>150706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160884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164254</xdr:rowOff>
    </xdr:from>
    <xdr:to>
      <xdr:col>64</xdr:col>
      <xdr:colOff>152400</xdr:colOff>
      <xdr:row>38</xdr:row>
      <xdr:rowOff>94404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104580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施設の更新・大規模修繕が続いたことにより、地方債現在高は依然として高い状況であるものの、新たな地方債の借入の抑制により償還額が借入額を大きく上回り地方債現在高が減少したこと、また基金への積立を行ったことにより充当可能基金額が増え、将来負担比率は３年連続で「数値なし」となった。</a:t>
          </a:r>
        </a:p>
        <a:p>
          <a:r>
            <a:rPr kumimoji="1" lang="ja-JP" altLang="en-US" sz="1100">
              <a:latin typeface="ＭＳ Ｐゴシック" panose="020B0600070205080204" pitchFamily="50" charset="-128"/>
              <a:ea typeface="ＭＳ Ｐゴシック" panose="020B0600070205080204" pitchFamily="50" charset="-128"/>
            </a:rPr>
            <a:t>この結果はふるさと寄附金による収入増が起因しているところが大きいが、ふるさと寄附金は経常的に見込める歳入ではなく、また今後も学校施設をはじめとした公共施設の大規模修繕や新規事業による地方債の借入が予定されていることから、計画的な基金運用による地方債の借入抑制や繰上償還等をおこない、将来負担の軽減に努め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132715</xdr:rowOff>
    </xdr:from>
    <xdr:to>
      <xdr:col>68</xdr:col>
      <xdr:colOff>152400</xdr:colOff>
      <xdr:row>19</xdr:row>
      <xdr:rowOff>46718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3512800" y="2704465"/>
          <a:ext cx="889000" cy="59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167368</xdr:rowOff>
    </xdr:from>
    <xdr:to>
      <xdr:col>64</xdr:col>
      <xdr:colOff>152400</xdr:colOff>
      <xdr:row>19</xdr:row>
      <xdr:rowOff>97518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325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82295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333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宮城県大河原町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23,297
23,112
24.99
12,718,474
12,032,724
685,339
5,846,910
7,381,720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定年退職者が重なる年代のピークが過ぎ、退職者が少ないことや、会計年度任用職員に係る経費の増等により、人件費は増加傾向である。</a:t>
          </a:r>
        </a:p>
        <a:p>
          <a:r>
            <a:rPr kumimoji="1" lang="ja-JP" altLang="en-US" sz="1200">
              <a:latin typeface="ＭＳ Ｐゴシック" panose="020B0600070205080204" pitchFamily="50" charset="-128"/>
              <a:ea typeface="ＭＳ Ｐゴシック" panose="020B0600070205080204" pitchFamily="50" charset="-128"/>
            </a:rPr>
            <a:t>今後も重点事業に係る人員の増や、給与改定・会計年度任用職員に係る経費の増等により、さらに増加していくと考えられる。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156718</xdr:rowOff>
    </xdr:from>
    <xdr:to>
      <xdr:col>24</xdr:col>
      <xdr:colOff>25400</xdr:colOff>
      <xdr:row>38</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03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83566</xdr:rowOff>
    </xdr:from>
    <xdr:to>
      <xdr:col>19</xdr:col>
      <xdr:colOff>187325</xdr:colOff>
      <xdr:row>37</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272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52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37</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109999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105918</xdr:rowOff>
    </xdr:from>
    <xdr:to>
      <xdr:col>20</xdr:col>
      <xdr:colOff>38100</xdr:colOff>
      <xdr:row>38</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20845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助成対象の拡充による予防接種委託料の増（</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百万円）やシステム更新に伴うセキュリティ強化対策システム賃借料（</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百万円）が新規事業での増加となっている。既存事業においても、給食用の賄材料費・配送業務委託料の増（</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百万円）や、ごみ収集運搬委託料の増（</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百万円）をはじめとして、物価高騰により全体的に増加している。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物価高騰の収束の見通しは立たず、今後も増加していくものと見込まれる。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18415</xdr:rowOff>
    </xdr:from>
    <xdr:to>
      <xdr:col>82</xdr:col>
      <xdr:colOff>107950</xdr:colOff>
      <xdr:row>17</xdr:row>
      <xdr:rowOff>121285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93306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132715</xdr:rowOff>
    </xdr:from>
    <xdr:to>
      <xdr:col>78</xdr:col>
      <xdr:colOff>69850</xdr:colOff>
      <xdr:row>17</xdr:row>
      <xdr:rowOff>18415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759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132715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702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702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70485</xdr:rowOff>
    </xdr:from>
    <xdr:to>
      <xdr:col>82</xdr:col>
      <xdr:colOff>158750</xdr:colOff>
      <xdr:row>18</xdr:row>
      <xdr:rowOff>635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42562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139065</xdr:rowOff>
    </xdr:from>
    <xdr:to>
      <xdr:col>78</xdr:col>
      <xdr:colOff>120650</xdr:colOff>
      <xdr:row>17</xdr:row>
      <xdr:rowOff>69215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53992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68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81915</xdr:rowOff>
    </xdr:from>
    <xdr:to>
      <xdr:col>74</xdr:col>
      <xdr:colOff>31750</xdr:colOff>
      <xdr:row>17</xdr:row>
      <xdr:rowOff>12065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168292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104775</xdr:rowOff>
    </xdr:from>
    <xdr:to>
      <xdr:col>65</xdr:col>
      <xdr:colOff>53975</xdr:colOff>
      <xdr:row>17</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19702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事業が多いことから経常収支比率は横ばいであるものの、公定価格の改定による保育施設への施設型給付費等の増や、障害福祉サービス費において、対象者やサービス利用が増えたことにより扶助費は増加となっている。</a:t>
          </a:r>
        </a:p>
        <a:p>
          <a:r>
            <a:rPr kumimoji="1" lang="ja-JP" altLang="en-US" sz="1200">
              <a:latin typeface="ＭＳ Ｐゴシック" panose="020B0600070205080204" pitchFamily="50" charset="-128"/>
              <a:ea typeface="ＭＳ Ｐゴシック" panose="020B0600070205080204" pitchFamily="50" charset="-128"/>
            </a:rPr>
            <a:t>障害福祉サービス費は増加の一途を辿っていることに加え、公定価格の上昇等により保育施設等への給付費も増加となる可能性が高いことや、医療費助成等の単独事業分も増加が見込まれ、今後も扶助費は増加していくものと思われ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120142</xdr:rowOff>
    </xdr:from>
    <xdr:to>
      <xdr:col>24</xdr:col>
      <xdr:colOff>25400</xdr:colOff>
      <xdr:row>55</xdr:row>
      <xdr:rowOff>129286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5498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55</xdr:row>
      <xdr:rowOff>120142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224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55</xdr:row>
      <xdr:rowOff>110998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522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56134</xdr:rowOff>
    </xdr:from>
    <xdr:to>
      <xdr:col>11</xdr:col>
      <xdr:colOff>9525</xdr:colOff>
      <xdr:row>55</xdr:row>
      <xdr:rowOff>110998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4858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78486</xdr:rowOff>
    </xdr:from>
    <xdr:to>
      <xdr:col>24</xdr:col>
      <xdr:colOff>76200</xdr:colOff>
      <xdr:row>56</xdr:row>
      <xdr:rowOff>8636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95013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5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69342</xdr:rowOff>
    </xdr:from>
    <xdr:to>
      <xdr:col>20</xdr:col>
      <xdr:colOff>38100</xdr:colOff>
      <xdr:row>55</xdr:row>
      <xdr:rowOff>170942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153687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60198</xdr:rowOff>
    </xdr:from>
    <xdr:to>
      <xdr:col>11</xdr:col>
      <xdr:colOff>60325</xdr:colOff>
      <xdr:row>55</xdr:row>
      <xdr:rowOff>161798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146575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57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5334</xdr:rowOff>
    </xdr:from>
    <xdr:to>
      <xdr:col>6</xdr:col>
      <xdr:colOff>171450</xdr:colOff>
      <xdr:row>55</xdr:row>
      <xdr:rowOff>106934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117111</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用地取得に係る土地開発基金への繰出金が減少したことにより、前年度からは減となっている。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高齢化や医療費の増加に伴い介護保険特別会計・後期高齢者医療特別会計への繰出金が増加している。全国平均・宮城県平均を下回っているものの、今後は増加の推移となることを見込む。</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101600</xdr:rowOff>
    </xdr:from>
    <xdr:to>
      <xdr:col>82</xdr:col>
      <xdr:colOff>107950</xdr:colOff>
      <xdr:row>57</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02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57</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40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56</xdr:row>
      <xdr:rowOff>139700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114300</xdr:rowOff>
    </xdr:from>
    <xdr:to>
      <xdr:col>69</xdr:col>
      <xdr:colOff>92075</xdr:colOff>
      <xdr:row>56</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63500</xdr:rowOff>
    </xdr:from>
    <xdr:to>
      <xdr:col>69</xdr:col>
      <xdr:colOff>142875</xdr:colOff>
      <xdr:row>56</xdr:row>
      <xdr:rowOff>165100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3827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101600</xdr:rowOff>
    </xdr:from>
    <xdr:to>
      <xdr:col>65</xdr:col>
      <xdr:colOff>53975</xdr:colOff>
      <xdr:row>57</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41927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下水道事業への繰出金や、仙南地域広域行政事務組合及びみやぎ県南中核病院への負担金が割合の多くを占めている。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仙南地域広域行政事務組合の負担金については、人件費の増加や施設の老朽化対策等で増加している。下水道事業への繰出金は、大規模な雨水整備事業の進捗により今後も増加する見込みであり、みやぎ県南中核病院については、健全な病院運営を求め、基準内繰出の割合を増やせるよう引き続き関係団体と協議し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107950</xdr:rowOff>
    </xdr:from>
    <xdr:to>
      <xdr:col>82</xdr:col>
      <xdr:colOff>107950</xdr:colOff>
      <xdr:row>40</xdr:row>
      <xdr:rowOff>66040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7945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50800</xdr:rowOff>
    </xdr:from>
    <xdr:to>
      <xdr:col>78</xdr:col>
      <xdr:colOff>69850</xdr:colOff>
      <xdr:row>40</xdr:row>
      <xdr:rowOff>66040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908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50800</xdr:rowOff>
    </xdr:from>
    <xdr:to>
      <xdr:col>73</xdr:col>
      <xdr:colOff>180975</xdr:colOff>
      <xdr:row>40</xdr:row>
      <xdr:rowOff>50800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50800</xdr:rowOff>
    </xdr:from>
    <xdr:to>
      <xdr:col>69</xdr:col>
      <xdr:colOff>92075</xdr:colOff>
      <xdr:row>40</xdr:row>
      <xdr:rowOff>50800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57150</xdr:rowOff>
    </xdr:from>
    <xdr:to>
      <xdr:col>82</xdr:col>
      <xdr:colOff>158750</xdr:colOff>
      <xdr:row>39</xdr:row>
      <xdr:rowOff>158750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29227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15240</xdr:rowOff>
    </xdr:from>
    <xdr:to>
      <xdr:col>78</xdr:col>
      <xdr:colOff>120650</xdr:colOff>
      <xdr:row>40</xdr:row>
      <xdr:rowOff>116840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101617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95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0</xdr:rowOff>
    </xdr:from>
    <xdr:to>
      <xdr:col>74</xdr:col>
      <xdr:colOff>31750</xdr:colOff>
      <xdr:row>40</xdr:row>
      <xdr:rowOff>101600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86377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0</xdr:rowOff>
    </xdr:from>
    <xdr:to>
      <xdr:col>69</xdr:col>
      <xdr:colOff>142875</xdr:colOff>
      <xdr:row>40</xdr:row>
      <xdr:rowOff>101600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86377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0</xdr:rowOff>
    </xdr:from>
    <xdr:to>
      <xdr:col>65</xdr:col>
      <xdr:colOff>53975</xdr:colOff>
      <xdr:row>40</xdr:row>
      <xdr:rowOff>101600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86377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令和２年度の保育所建設事業や同じく令和２年度の小中学校トイレ改修事業等の元金償還が開始されたことにより、公債費は増となった。</a:t>
          </a:r>
        </a:p>
        <a:p>
          <a:r>
            <a:rPr kumimoji="1" lang="ja-JP" altLang="en-US" sz="1200">
              <a:latin typeface="ＭＳ Ｐゴシック" panose="020B0600070205080204" pitchFamily="50" charset="-128"/>
              <a:ea typeface="ＭＳ Ｐゴシック" panose="020B0600070205080204" pitchFamily="50" charset="-128"/>
            </a:rPr>
            <a:t>全国平均や類似団体平均は下回っているものの、今後、更新・大規模改修に係る借入の元金償還開始が控えていることから、さらに増加するのは確実である。</a:t>
          </a:r>
        </a:p>
        <a:p>
          <a:r>
            <a:rPr kumimoji="1" lang="ja-JP" altLang="en-US" sz="1200">
              <a:latin typeface="ＭＳ Ｐゴシック" panose="020B0600070205080204" pitchFamily="50" charset="-128"/>
              <a:ea typeface="ＭＳ Ｐゴシック" panose="020B0600070205080204" pitchFamily="50" charset="-128"/>
            </a:rPr>
            <a:t>財政運営の硬直化が懸念されるため、引き続き新規の借入を抑制しながら、減債基金を有効に活用し繰上償還を行い、公債費の抑制に努める。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67563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931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53848</xdr:rowOff>
    </xdr:from>
    <xdr:to>
      <xdr:col>19</xdr:col>
      <xdr:colOff>187325</xdr:colOff>
      <xdr:row>76</xdr:row>
      <xdr:rowOff>67563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840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147574</xdr:rowOff>
    </xdr:from>
    <xdr:to>
      <xdr:col>15</xdr:col>
      <xdr:colOff>98425</xdr:colOff>
      <xdr:row>76</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063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147574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9743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28719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128541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xdr:rowOff>
    </xdr:from>
    <xdr:to>
      <xdr:col>15</xdr:col>
      <xdr:colOff>149225</xdr:colOff>
      <xdr:row>76</xdr:row>
      <xdr:rowOff>104648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114825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96774</xdr:rowOff>
    </xdr:from>
    <xdr:to>
      <xdr:col>11</xdr:col>
      <xdr:colOff>60325</xdr:colOff>
      <xdr:row>76</xdr:row>
      <xdr:rowOff>26924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37101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仙南地域広域行政事務組合及びみやぎ県南中核病院等に対する負担金や、下水道事業への補助費等の支出は引き続き伸びることが考えられることに加え、扶助費や物件費、繰出金についても減となる要素はなく、引き続き増加が予想される。</a:t>
          </a:r>
        </a:p>
        <a:p>
          <a:r>
            <a:rPr kumimoji="1" lang="ja-JP" altLang="en-US" sz="1200">
              <a:latin typeface="ＭＳ Ｐゴシック" panose="020B0600070205080204" pitchFamily="50" charset="-128"/>
              <a:ea typeface="ＭＳ Ｐゴシック" panose="020B0600070205080204" pitchFamily="50" charset="-128"/>
            </a:rPr>
            <a:t>経常的な負担が全体に占める割合が今後も高くなることが見込まれる。</a:t>
          </a:r>
        </a:p>
        <a:p>
          <a:r>
            <a:rPr kumimoji="1" lang="ja-JP" altLang="en-US" sz="1200">
              <a:latin typeface="ＭＳ Ｐゴシック" panose="020B0600070205080204" pitchFamily="50" charset="-128"/>
              <a:ea typeface="ＭＳ Ｐゴシック" panose="020B0600070205080204" pitchFamily="50" charset="-128"/>
            </a:rPr>
            <a:t>削減することが困難な経費ではあるが、引き続き精査を強化するなどし改善に努めたい。</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58420</xdr:rowOff>
    </xdr:from>
    <xdr:to>
      <xdr:col>82</xdr:col>
      <xdr:colOff>107950</xdr:colOff>
      <xdr:row>79</xdr:row>
      <xdr:rowOff>62230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602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92711</xdr:rowOff>
    </xdr:from>
    <xdr:to>
      <xdr:col>78</xdr:col>
      <xdr:colOff>69850</xdr:colOff>
      <xdr:row>79</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46581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62230</xdr:rowOff>
    </xdr:from>
    <xdr:to>
      <xdr:col>73</xdr:col>
      <xdr:colOff>180975</xdr:colOff>
      <xdr:row>78</xdr:row>
      <xdr:rowOff>92711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4353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62230</xdr:rowOff>
    </xdr:from>
    <xdr:to>
      <xdr:col>69</xdr:col>
      <xdr:colOff>92075</xdr:colOff>
      <xdr:row>78</xdr:row>
      <xdr:rowOff>85089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4353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11430</xdr:rowOff>
    </xdr:from>
    <xdr:to>
      <xdr:col>82</xdr:col>
      <xdr:colOff>158750</xdr:colOff>
      <xdr:row>79</xdr:row>
      <xdr:rowOff>113030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154957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7620</xdr:rowOff>
    </xdr:from>
    <xdr:to>
      <xdr:col>78</xdr:col>
      <xdr:colOff>120650</xdr:colOff>
      <xdr:row>79</xdr:row>
      <xdr:rowOff>109220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93997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63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41911</xdr:rowOff>
    </xdr:from>
    <xdr:to>
      <xdr:col>74</xdr:col>
      <xdr:colOff>31750</xdr:colOff>
      <xdr:row>78</xdr:row>
      <xdr:rowOff>143511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128288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11430</xdr:rowOff>
    </xdr:from>
    <xdr:to>
      <xdr:col>69</xdr:col>
      <xdr:colOff>142875</xdr:colOff>
      <xdr:row>78</xdr:row>
      <xdr:rowOff>113030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34289</xdr:rowOff>
    </xdr:from>
    <xdr:to>
      <xdr:col>65</xdr:col>
      <xdr:colOff>53975</xdr:colOff>
      <xdr:row>78</xdr:row>
      <xdr:rowOff>135889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120666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宮城県大河原町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102743</xdr:rowOff>
    </xdr:from>
    <xdr:to>
      <xdr:col>29</xdr:col>
      <xdr:colOff>127000</xdr:colOff>
      <xdr:row>18</xdr:row>
      <xdr:rowOff>162522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6468"/>
          <a:ext cx="647700" cy="59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87520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21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162522</xdr:rowOff>
    </xdr:from>
    <xdr:to>
      <xdr:col>26</xdr:col>
      <xdr:colOff>50800</xdr:colOff>
      <xdr:row>19</xdr:row>
      <xdr:rowOff>44018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96247"/>
          <a:ext cx="698500" cy="52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44018</xdr:rowOff>
    </xdr:from>
    <xdr:to>
      <xdr:col>22</xdr:col>
      <xdr:colOff>114300</xdr:colOff>
      <xdr:row>19</xdr:row>
      <xdr:rowOff>51676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49193"/>
          <a:ext cx="698500" cy="7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51676</xdr:rowOff>
    </xdr:from>
    <xdr:to>
      <xdr:col>18</xdr:col>
      <xdr:colOff>177800</xdr:colOff>
      <xdr:row>19</xdr:row>
      <xdr:rowOff>63932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56851"/>
          <a:ext cx="698500" cy="12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51943</xdr:rowOff>
    </xdr:from>
    <xdr:to>
      <xdr:col>29</xdr:col>
      <xdr:colOff>177800</xdr:colOff>
      <xdr:row>18</xdr:row>
      <xdr:rowOff>153543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5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68470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111722</xdr:rowOff>
    </xdr:from>
    <xdr:to>
      <xdr:col>26</xdr:col>
      <xdr:colOff>101600</xdr:colOff>
      <xdr:row>19</xdr:row>
      <xdr:rowOff>41872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52049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14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164668</xdr:rowOff>
    </xdr:from>
    <xdr:to>
      <xdr:col>22</xdr:col>
      <xdr:colOff>165100</xdr:colOff>
      <xdr:row>19</xdr:row>
      <xdr:rowOff>94818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98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104995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876</xdr:rowOff>
    </xdr:from>
    <xdr:to>
      <xdr:col>19</xdr:col>
      <xdr:colOff>38100</xdr:colOff>
      <xdr:row>19</xdr:row>
      <xdr:rowOff>102476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06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112653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74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13132</xdr:rowOff>
    </xdr:from>
    <xdr:to>
      <xdr:col>15</xdr:col>
      <xdr:colOff>101600</xdr:colOff>
      <xdr:row>19</xdr:row>
      <xdr:rowOff>114732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8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124909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8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167691</xdr:rowOff>
    </xdr:from>
    <xdr:to>
      <xdr:col>29</xdr:col>
      <xdr:colOff>127000</xdr:colOff>
      <xdr:row>35</xdr:row>
      <xdr:rowOff>185933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78041"/>
          <a:ext cx="647700" cy="1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185933</xdr:rowOff>
    </xdr:from>
    <xdr:to>
      <xdr:col>26</xdr:col>
      <xdr:colOff>50800</xdr:colOff>
      <xdr:row>35</xdr:row>
      <xdr:rowOff>248386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96283"/>
          <a:ext cx="698500" cy="62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248386</xdr:rowOff>
    </xdr:from>
    <xdr:to>
      <xdr:col>22</xdr:col>
      <xdr:colOff>114300</xdr:colOff>
      <xdr:row>35</xdr:row>
      <xdr:rowOff>334340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58736"/>
          <a:ext cx="698500" cy="85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334340</xdr:rowOff>
    </xdr:from>
    <xdr:to>
      <xdr:col>18</xdr:col>
      <xdr:colOff>177800</xdr:colOff>
      <xdr:row>36</xdr:row>
      <xdr:rowOff>57391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44690"/>
          <a:ext cx="698500" cy="65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116891</xdr:rowOff>
    </xdr:from>
    <xdr:to>
      <xdr:col>29</xdr:col>
      <xdr:colOff>177800</xdr:colOff>
      <xdr:row>35</xdr:row>
      <xdr:rowOff>218491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27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88968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9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135133</xdr:rowOff>
    </xdr:from>
    <xdr:to>
      <xdr:col>26</xdr:col>
      <xdr:colOff>101600</xdr:colOff>
      <xdr:row>35</xdr:row>
      <xdr:rowOff>236733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45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221510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31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197586</xdr:rowOff>
    </xdr:from>
    <xdr:to>
      <xdr:col>22</xdr:col>
      <xdr:colOff>165100</xdr:colOff>
      <xdr:row>35</xdr:row>
      <xdr:rowOff>299186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07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283963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283540</xdr:rowOff>
    </xdr:from>
    <xdr:to>
      <xdr:col>19</xdr:col>
      <xdr:colOff>38100</xdr:colOff>
      <xdr:row>36</xdr:row>
      <xdr:rowOff>42240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93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27017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8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6591</xdr:rowOff>
    </xdr:from>
    <xdr:to>
      <xdr:col>15</xdr:col>
      <xdr:colOff>101600</xdr:colOff>
      <xdr:row>36</xdr:row>
      <xdr:rowOff>108191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59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92968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46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23,297
23,112
24.99
12,718,474
12,032,724
685,339
5,846,910
7,381,720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26690</xdr:rowOff>
    </xdr:from>
    <xdr:to>
      <xdr:col>24</xdr:col>
      <xdr:colOff>63500</xdr:colOff>
      <xdr:row>36</xdr:row>
      <xdr:rowOff>135961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98890"/>
          <a:ext cx="8382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135961</xdr:rowOff>
    </xdr:from>
    <xdr:to>
      <xdr:col>19</xdr:col>
      <xdr:colOff>177800</xdr:colOff>
      <xdr:row>37</xdr:row>
      <xdr:rowOff>37483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8161"/>
          <a:ext cx="889000" cy="7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37483</xdr:rowOff>
    </xdr:from>
    <xdr:to>
      <xdr:col>15</xdr:col>
      <xdr:colOff>50800</xdr:colOff>
      <xdr:row>37</xdr:row>
      <xdr:rowOff>72459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1133"/>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72459</xdr:rowOff>
    </xdr:from>
    <xdr:to>
      <xdr:col>10</xdr:col>
      <xdr:colOff>114300</xdr:colOff>
      <xdr:row>37</xdr:row>
      <xdr:rowOff>93245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6109"/>
          <a:ext cx="889000" cy="2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147340</xdr:rowOff>
    </xdr:from>
    <xdr:to>
      <xdr:col>24</xdr:col>
      <xdr:colOff>114300</xdr:colOff>
      <xdr:row>36</xdr:row>
      <xdr:rowOff>77490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170217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9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85161</xdr:rowOff>
    </xdr:from>
    <xdr:to>
      <xdr:col>20</xdr:col>
      <xdr:colOff>38100</xdr:colOff>
      <xdr:row>37</xdr:row>
      <xdr:rowOff>15311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31838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3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158133</xdr:rowOff>
    </xdr:from>
    <xdr:to>
      <xdr:col>15</xdr:col>
      <xdr:colOff>101600</xdr:colOff>
      <xdr:row>37</xdr:row>
      <xdr:rowOff>88283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79410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21659</xdr:rowOff>
    </xdr:from>
    <xdr:to>
      <xdr:col>10</xdr:col>
      <xdr:colOff>165100</xdr:colOff>
      <xdr:row>37</xdr:row>
      <xdr:rowOff>123259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114386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42445</xdr:rowOff>
    </xdr:from>
    <xdr:to>
      <xdr:col>6</xdr:col>
      <xdr:colOff>38100</xdr:colOff>
      <xdr:row>37</xdr:row>
      <xdr:rowOff>144045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135172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38449</xdr:rowOff>
    </xdr:from>
    <xdr:to>
      <xdr:col>24</xdr:col>
      <xdr:colOff>63500</xdr:colOff>
      <xdr:row>55</xdr:row>
      <xdr:rowOff>6536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96749"/>
          <a:ext cx="838200" cy="13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6536</xdr:rowOff>
    </xdr:from>
    <xdr:to>
      <xdr:col>19</xdr:col>
      <xdr:colOff>177800</xdr:colOff>
      <xdr:row>55</xdr:row>
      <xdr:rowOff>20133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36286"/>
          <a:ext cx="889000" cy="1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20133</xdr:rowOff>
    </xdr:from>
    <xdr:to>
      <xdr:col>15</xdr:col>
      <xdr:colOff>50800</xdr:colOff>
      <xdr:row>55</xdr:row>
      <xdr:rowOff>64061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49883"/>
          <a:ext cx="889000" cy="4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64061</xdr:rowOff>
    </xdr:from>
    <xdr:to>
      <xdr:col>10</xdr:col>
      <xdr:colOff>114300</xdr:colOff>
      <xdr:row>57</xdr:row>
      <xdr:rowOff>151770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93811"/>
          <a:ext cx="889000" cy="43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159099</xdr:rowOff>
    </xdr:from>
    <xdr:to>
      <xdr:col>24</xdr:col>
      <xdr:colOff>114300</xdr:colOff>
      <xdr:row>54</xdr:row>
      <xdr:rowOff>89249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10526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9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127186</xdr:rowOff>
    </xdr:from>
    <xdr:to>
      <xdr:col>20</xdr:col>
      <xdr:colOff>38100</xdr:colOff>
      <xdr:row>55</xdr:row>
      <xdr:rowOff>57336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8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73863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16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140783</xdr:rowOff>
    </xdr:from>
    <xdr:to>
      <xdr:col>15</xdr:col>
      <xdr:colOff>101600</xdr:colOff>
      <xdr:row>55</xdr:row>
      <xdr:rowOff>70933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9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87460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17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13261</xdr:rowOff>
    </xdr:from>
    <xdr:to>
      <xdr:col>10</xdr:col>
      <xdr:colOff>165100</xdr:colOff>
      <xdr:row>55</xdr:row>
      <xdr:rowOff>114861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4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131388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21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100970</xdr:rowOff>
    </xdr:from>
    <xdr:to>
      <xdr:col>6</xdr:col>
      <xdr:colOff>38100</xdr:colOff>
      <xdr:row>58</xdr:row>
      <xdr:rowOff>31120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47647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4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70022</xdr:rowOff>
    </xdr:from>
    <xdr:to>
      <xdr:col>24</xdr:col>
      <xdr:colOff>63500</xdr:colOff>
      <xdr:row>77</xdr:row>
      <xdr:rowOff>133986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71672"/>
          <a:ext cx="838200" cy="6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70022</xdr:rowOff>
    </xdr:from>
    <xdr:to>
      <xdr:col>19</xdr:col>
      <xdr:colOff>177800</xdr:colOff>
      <xdr:row>77</xdr:row>
      <xdr:rowOff>156204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71672"/>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149805</xdr:rowOff>
    </xdr:from>
    <xdr:to>
      <xdr:col>15</xdr:col>
      <xdr:colOff>50800</xdr:colOff>
      <xdr:row>77</xdr:row>
      <xdr:rowOff>156204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51455"/>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149805</xdr:rowOff>
    </xdr:from>
    <xdr:to>
      <xdr:col>10</xdr:col>
      <xdr:colOff>114300</xdr:colOff>
      <xdr:row>77</xdr:row>
      <xdr:rowOff>162514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51455"/>
          <a:ext cx="889000" cy="1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83186</xdr:rowOff>
    </xdr:from>
    <xdr:to>
      <xdr:col>24</xdr:col>
      <xdr:colOff>114300</xdr:colOff>
      <xdr:row>78</xdr:row>
      <xdr:rowOff>13336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61613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19222</xdr:rowOff>
    </xdr:from>
    <xdr:to>
      <xdr:col>20</xdr:col>
      <xdr:colOff>38100</xdr:colOff>
      <xdr:row>77</xdr:row>
      <xdr:rowOff>120822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2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137349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99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105404</xdr:rowOff>
    </xdr:from>
    <xdr:to>
      <xdr:col>15</xdr:col>
      <xdr:colOff>101600</xdr:colOff>
      <xdr:row>78</xdr:row>
      <xdr:rowOff>35554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0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26681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9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99005</xdr:rowOff>
    </xdr:from>
    <xdr:to>
      <xdr:col>10</xdr:col>
      <xdr:colOff>165100</xdr:colOff>
      <xdr:row>78</xdr:row>
      <xdr:rowOff>29155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20282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9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111714</xdr:rowOff>
    </xdr:from>
    <xdr:to>
      <xdr:col>6</xdr:col>
      <xdr:colOff>38100</xdr:colOff>
      <xdr:row>78</xdr:row>
      <xdr:rowOff>41864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1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32991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0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54955</xdr:rowOff>
    </xdr:from>
    <xdr:to>
      <xdr:col>24</xdr:col>
      <xdr:colOff>63500</xdr:colOff>
      <xdr:row>97</xdr:row>
      <xdr:rowOff>111550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85605"/>
          <a:ext cx="838200" cy="5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111550</xdr:rowOff>
    </xdr:from>
    <xdr:to>
      <xdr:col>19</xdr:col>
      <xdr:colOff>177800</xdr:colOff>
      <xdr:row>98</xdr:row>
      <xdr:rowOff>20796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42200"/>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17997</xdr:rowOff>
    </xdr:from>
    <xdr:to>
      <xdr:col>15</xdr:col>
      <xdr:colOff>50800</xdr:colOff>
      <xdr:row>98</xdr:row>
      <xdr:rowOff>20796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48647"/>
          <a:ext cx="889000" cy="17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17997</xdr:rowOff>
    </xdr:from>
    <xdr:to>
      <xdr:col>10</xdr:col>
      <xdr:colOff>114300</xdr:colOff>
      <xdr:row>98</xdr:row>
      <xdr:rowOff>153264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48647"/>
          <a:ext cx="889000" cy="30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4155</xdr:rowOff>
    </xdr:from>
    <xdr:to>
      <xdr:col>24</xdr:col>
      <xdr:colOff>114300</xdr:colOff>
      <xdr:row>97</xdr:row>
      <xdr:rowOff>105755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3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154032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1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60750</xdr:rowOff>
    </xdr:from>
    <xdr:to>
      <xdr:col>20</xdr:col>
      <xdr:colOff>38100</xdr:colOff>
      <xdr:row>97</xdr:row>
      <xdr:rowOff>162350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9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153477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8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141446</xdr:rowOff>
    </xdr:from>
    <xdr:to>
      <xdr:col>15</xdr:col>
      <xdr:colOff>101600</xdr:colOff>
      <xdr:row>98</xdr:row>
      <xdr:rowOff>71596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7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62723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6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138647</xdr:rowOff>
    </xdr:from>
    <xdr:to>
      <xdr:col>10</xdr:col>
      <xdr:colOff>165100</xdr:colOff>
      <xdr:row>97</xdr:row>
      <xdr:rowOff>68797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9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59924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102464</xdr:rowOff>
    </xdr:from>
    <xdr:to>
      <xdr:col>6</xdr:col>
      <xdr:colOff>38100</xdr:colOff>
      <xdr:row>99</xdr:row>
      <xdr:rowOff>32614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0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23741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9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31267</xdr:rowOff>
    </xdr:from>
    <xdr:to>
      <xdr:col>55</xdr:col>
      <xdr:colOff>0</xdr:colOff>
      <xdr:row>37</xdr:row>
      <xdr:rowOff>49566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74917"/>
          <a:ext cx="8382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49566</xdr:rowOff>
    </xdr:from>
    <xdr:to>
      <xdr:col>50</xdr:col>
      <xdr:colOff>114300</xdr:colOff>
      <xdr:row>37</xdr:row>
      <xdr:rowOff>54008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393216"/>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123219</xdr:rowOff>
    </xdr:from>
    <xdr:to>
      <xdr:col>45</xdr:col>
      <xdr:colOff>177800</xdr:colOff>
      <xdr:row>37</xdr:row>
      <xdr:rowOff>54008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295419"/>
          <a:ext cx="889000" cy="10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158870</xdr:rowOff>
    </xdr:from>
    <xdr:to>
      <xdr:col>41</xdr:col>
      <xdr:colOff>50800</xdr:colOff>
      <xdr:row>36</xdr:row>
      <xdr:rowOff>123219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02370"/>
          <a:ext cx="889000" cy="99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151917</xdr:rowOff>
    </xdr:from>
    <xdr:to>
      <xdr:col>55</xdr:col>
      <xdr:colOff>50800</xdr:colOff>
      <xdr:row>37</xdr:row>
      <xdr:rowOff>82067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2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3344</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7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170216</xdr:rowOff>
    </xdr:from>
    <xdr:to>
      <xdr:col>50</xdr:col>
      <xdr:colOff>165100</xdr:colOff>
      <xdr:row>37</xdr:row>
      <xdr:rowOff>100366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4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116893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1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3208</xdr:rowOff>
    </xdr:from>
    <xdr:to>
      <xdr:col>46</xdr:col>
      <xdr:colOff>38100</xdr:colOff>
      <xdr:row>37</xdr:row>
      <xdr:rowOff>104808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121335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2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72419</xdr:rowOff>
    </xdr:from>
    <xdr:to>
      <xdr:col>41</xdr:col>
      <xdr:colOff>101600</xdr:colOff>
      <xdr:row>37</xdr:row>
      <xdr:rowOff>2569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4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19096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01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108070</xdr:rowOff>
    </xdr:from>
    <xdr:to>
      <xdr:col>36</xdr:col>
      <xdr:colOff>165100</xdr:colOff>
      <xdr:row>31</xdr:row>
      <xdr:rowOff>38220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5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54747</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2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6443</xdr:rowOff>
    </xdr:from>
    <xdr:to>
      <xdr:col>55</xdr:col>
      <xdr:colOff>0</xdr:colOff>
      <xdr:row>57</xdr:row>
      <xdr:rowOff>58153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79093"/>
          <a:ext cx="838200" cy="5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19788</xdr:rowOff>
    </xdr:from>
    <xdr:to>
      <xdr:col>50</xdr:col>
      <xdr:colOff>114300</xdr:colOff>
      <xdr:row>57</xdr:row>
      <xdr:rowOff>58153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92438"/>
          <a:ext cx="889000" cy="3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114920</xdr:rowOff>
    </xdr:from>
    <xdr:to>
      <xdr:col>45</xdr:col>
      <xdr:colOff>177800</xdr:colOff>
      <xdr:row>57</xdr:row>
      <xdr:rowOff>19788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544670"/>
          <a:ext cx="889000" cy="24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114920</xdr:rowOff>
    </xdr:from>
    <xdr:to>
      <xdr:col>41</xdr:col>
      <xdr:colOff>50800</xdr:colOff>
      <xdr:row>55</xdr:row>
      <xdr:rowOff>123532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44670"/>
          <a:ext cx="889000" cy="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127093</xdr:rowOff>
    </xdr:from>
    <xdr:to>
      <xdr:col>55</xdr:col>
      <xdr:colOff>50800</xdr:colOff>
      <xdr:row>57</xdr:row>
      <xdr:rowOff>57243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2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42020</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4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7353</xdr:rowOff>
    </xdr:from>
    <xdr:to>
      <xdr:col>50</xdr:col>
      <xdr:colOff>165100</xdr:colOff>
      <xdr:row>57</xdr:row>
      <xdr:rowOff>108953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8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100080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7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140438</xdr:rowOff>
    </xdr:from>
    <xdr:to>
      <xdr:col>46</xdr:col>
      <xdr:colOff>38100</xdr:colOff>
      <xdr:row>57</xdr:row>
      <xdr:rowOff>70588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4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61715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3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64120</xdr:rowOff>
    </xdr:from>
    <xdr:to>
      <xdr:col>41</xdr:col>
      <xdr:colOff>101600</xdr:colOff>
      <xdr:row>55</xdr:row>
      <xdr:rowOff>165720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9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10797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26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72732</xdr:rowOff>
    </xdr:from>
    <xdr:to>
      <xdr:col>36</xdr:col>
      <xdr:colOff>165100</xdr:colOff>
      <xdr:row>56</xdr:row>
      <xdr:rowOff>2882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0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19409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7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65387</xdr:rowOff>
    </xdr:from>
    <xdr:to>
      <xdr:col>55</xdr:col>
      <xdr:colOff>0</xdr:colOff>
      <xdr:row>79</xdr:row>
      <xdr:rowOff>18008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38487"/>
          <a:ext cx="838200" cy="1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71501</xdr:rowOff>
    </xdr:from>
    <xdr:to>
      <xdr:col>50</xdr:col>
      <xdr:colOff>114300</xdr:colOff>
      <xdr:row>79</xdr:row>
      <xdr:rowOff>18008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44601"/>
          <a:ext cx="8890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71501</xdr:rowOff>
    </xdr:from>
    <xdr:to>
      <xdr:col>45</xdr:col>
      <xdr:colOff>177800</xdr:colOff>
      <xdr:row>78</xdr:row>
      <xdr:rowOff>108516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44601"/>
          <a:ext cx="889000" cy="3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108516</xdr:rowOff>
    </xdr:from>
    <xdr:to>
      <xdr:col>41</xdr:col>
      <xdr:colOff>50800</xdr:colOff>
      <xdr:row>78</xdr:row>
      <xdr:rowOff>156235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81616"/>
          <a:ext cx="889000" cy="4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14587</xdr:rowOff>
    </xdr:from>
    <xdr:to>
      <xdr:col>55</xdr:col>
      <xdr:colOff>50800</xdr:colOff>
      <xdr:row>78</xdr:row>
      <xdr:rowOff>116187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164464</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6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138658</xdr:rowOff>
    </xdr:from>
    <xdr:to>
      <xdr:col>50</xdr:col>
      <xdr:colOff>165100</xdr:colOff>
      <xdr:row>79</xdr:row>
      <xdr:rowOff>68808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59935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0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20701</xdr:rowOff>
    </xdr:from>
    <xdr:to>
      <xdr:col>46</xdr:col>
      <xdr:colOff>38100</xdr:colOff>
      <xdr:row>78</xdr:row>
      <xdr:rowOff>122301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113428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48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57716</xdr:rowOff>
    </xdr:from>
    <xdr:to>
      <xdr:col>41</xdr:col>
      <xdr:colOff>101600</xdr:colOff>
      <xdr:row>78</xdr:row>
      <xdr:rowOff>159316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150443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105435</xdr:rowOff>
    </xdr:from>
    <xdr:to>
      <xdr:col>36</xdr:col>
      <xdr:colOff>165100</xdr:colOff>
      <xdr:row>79</xdr:row>
      <xdr:rowOff>35585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7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26712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7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33973</xdr:rowOff>
    </xdr:from>
    <xdr:to>
      <xdr:col>55</xdr:col>
      <xdr:colOff>0</xdr:colOff>
      <xdr:row>98</xdr:row>
      <xdr:rowOff>88525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36073"/>
          <a:ext cx="838200" cy="5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61122</xdr:rowOff>
    </xdr:from>
    <xdr:to>
      <xdr:col>50</xdr:col>
      <xdr:colOff>114300</xdr:colOff>
      <xdr:row>98</xdr:row>
      <xdr:rowOff>88525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63222"/>
          <a:ext cx="889000" cy="2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37889</xdr:rowOff>
    </xdr:from>
    <xdr:to>
      <xdr:col>45</xdr:col>
      <xdr:colOff>177800</xdr:colOff>
      <xdr:row>98</xdr:row>
      <xdr:rowOff>61122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497089"/>
          <a:ext cx="889000" cy="36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37889</xdr:rowOff>
    </xdr:from>
    <xdr:to>
      <xdr:col>41</xdr:col>
      <xdr:colOff>50800</xdr:colOff>
      <xdr:row>96</xdr:row>
      <xdr:rowOff>42301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497089"/>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154623</xdr:rowOff>
    </xdr:from>
    <xdr:to>
      <xdr:col>55</xdr:col>
      <xdr:colOff>50800</xdr:colOff>
      <xdr:row>98</xdr:row>
      <xdr:rowOff>84773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8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69550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37725</xdr:rowOff>
    </xdr:from>
    <xdr:to>
      <xdr:col>50</xdr:col>
      <xdr:colOff>165100</xdr:colOff>
      <xdr:row>98</xdr:row>
      <xdr:rowOff>139325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3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130452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3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10322</xdr:rowOff>
    </xdr:from>
    <xdr:to>
      <xdr:col>46</xdr:col>
      <xdr:colOff>38100</xdr:colOff>
      <xdr:row>98</xdr:row>
      <xdr:rowOff>111922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1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103049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0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158539</xdr:rowOff>
    </xdr:from>
    <xdr:to>
      <xdr:col>41</xdr:col>
      <xdr:colOff>101600</xdr:colOff>
      <xdr:row>96</xdr:row>
      <xdr:rowOff>88689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4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105216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22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162951</xdr:rowOff>
    </xdr:from>
    <xdr:to>
      <xdr:col>36</xdr:col>
      <xdr:colOff>165100</xdr:colOff>
      <xdr:row>96</xdr:row>
      <xdr:rowOff>93101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5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109628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22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139449</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549"/>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28098</xdr:rowOff>
    </xdr:from>
    <xdr:to>
      <xdr:col>81</xdr:col>
      <xdr:colOff>50800</xdr:colOff>
      <xdr:row>38</xdr:row>
      <xdr:rowOff>139449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543198"/>
          <a:ext cx="889000" cy="11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28098</xdr:rowOff>
    </xdr:from>
    <xdr:to>
      <xdr:col>76</xdr:col>
      <xdr:colOff>114300</xdr:colOff>
      <xdr:row>38</xdr:row>
      <xdr:rowOff>59096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43198"/>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141713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5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138900</xdr:rowOff>
    </xdr:from>
    <xdr:to>
      <xdr:col>71</xdr:col>
      <xdr:colOff>177800</xdr:colOff>
      <xdr:row>38</xdr:row>
      <xdr:rowOff>59096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482550"/>
          <a:ext cx="889000" cy="9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130970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4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88649</xdr:rowOff>
    </xdr:from>
    <xdr:to>
      <xdr:col>81</xdr:col>
      <xdr:colOff>101600</xdr:colOff>
      <xdr:row>39</xdr:row>
      <xdr:rowOff>18799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9926</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24333" y="6696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148748</xdr:rowOff>
    </xdr:from>
    <xdr:to>
      <xdr:col>76</xdr:col>
      <xdr:colOff>165100</xdr:colOff>
      <xdr:row>38</xdr:row>
      <xdr:rowOff>78898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9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95425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26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8296</xdr:rowOff>
    </xdr:from>
    <xdr:to>
      <xdr:col>72</xdr:col>
      <xdr:colOff>38100</xdr:colOff>
      <xdr:row>38</xdr:row>
      <xdr:rowOff>109896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126423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29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88100</xdr:rowOff>
    </xdr:from>
    <xdr:to>
      <xdr:col>67</xdr:col>
      <xdr:colOff>101600</xdr:colOff>
      <xdr:row>38</xdr:row>
      <xdr:rowOff>18250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34777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20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24740</xdr:rowOff>
    </xdr:from>
    <xdr:to>
      <xdr:col>85</xdr:col>
      <xdr:colOff>127000</xdr:colOff>
      <xdr:row>77</xdr:row>
      <xdr:rowOff>44017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26390"/>
          <a:ext cx="838200" cy="1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44017</xdr:rowOff>
    </xdr:from>
    <xdr:to>
      <xdr:col>81</xdr:col>
      <xdr:colOff>50800</xdr:colOff>
      <xdr:row>77</xdr:row>
      <xdr:rowOff>59423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45667"/>
          <a:ext cx="889000" cy="1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59423</xdr:rowOff>
    </xdr:from>
    <xdr:to>
      <xdr:col>76</xdr:col>
      <xdr:colOff>114300</xdr:colOff>
      <xdr:row>77</xdr:row>
      <xdr:rowOff>116687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61073"/>
          <a:ext cx="889000" cy="5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116687</xdr:rowOff>
    </xdr:from>
    <xdr:to>
      <xdr:col>71</xdr:col>
      <xdr:colOff>177800</xdr:colOff>
      <xdr:row>77</xdr:row>
      <xdr:rowOff>143320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18337"/>
          <a:ext cx="889000" cy="2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145390</xdr:rowOff>
    </xdr:from>
    <xdr:to>
      <xdr:col>85</xdr:col>
      <xdr:colOff>177800</xdr:colOff>
      <xdr:row>77</xdr:row>
      <xdr:rowOff>75540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123817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5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164667</xdr:rowOff>
    </xdr:from>
    <xdr:to>
      <xdr:col>81</xdr:col>
      <xdr:colOff>101600</xdr:colOff>
      <xdr:row>77</xdr:row>
      <xdr:rowOff>94817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9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85944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8623</xdr:rowOff>
    </xdr:from>
    <xdr:to>
      <xdr:col>76</xdr:col>
      <xdr:colOff>165100</xdr:colOff>
      <xdr:row>77</xdr:row>
      <xdr:rowOff>110223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101350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0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65887</xdr:rowOff>
    </xdr:from>
    <xdr:to>
      <xdr:col>72</xdr:col>
      <xdr:colOff>38100</xdr:colOff>
      <xdr:row>77</xdr:row>
      <xdr:rowOff>167487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158614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6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92520</xdr:rowOff>
    </xdr:from>
    <xdr:to>
      <xdr:col>67</xdr:col>
      <xdr:colOff>101600</xdr:colOff>
      <xdr:row>78</xdr:row>
      <xdr:rowOff>22670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13797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22839</xdr:rowOff>
    </xdr:from>
    <xdr:to>
      <xdr:col>85</xdr:col>
      <xdr:colOff>127000</xdr:colOff>
      <xdr:row>98</xdr:row>
      <xdr:rowOff>128316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24939"/>
          <a:ext cx="838200" cy="10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25702</xdr:rowOff>
    </xdr:from>
    <xdr:to>
      <xdr:col>81</xdr:col>
      <xdr:colOff>50800</xdr:colOff>
      <xdr:row>98</xdr:row>
      <xdr:rowOff>128316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27802"/>
          <a:ext cx="889000" cy="10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25702</xdr:rowOff>
    </xdr:from>
    <xdr:to>
      <xdr:col>76</xdr:col>
      <xdr:colOff>114300</xdr:colOff>
      <xdr:row>98</xdr:row>
      <xdr:rowOff>33420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27802"/>
          <a:ext cx="889000" cy="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33420</xdr:rowOff>
    </xdr:from>
    <xdr:to>
      <xdr:col>71</xdr:col>
      <xdr:colOff>177800</xdr:colOff>
      <xdr:row>98</xdr:row>
      <xdr:rowOff>138246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35520"/>
          <a:ext cx="889000" cy="10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143489</xdr:rowOff>
    </xdr:from>
    <xdr:to>
      <xdr:col>85</xdr:col>
      <xdr:colOff>177800</xdr:colOff>
      <xdr:row>98</xdr:row>
      <xdr:rowOff>73639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7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102866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77516</xdr:rowOff>
    </xdr:from>
    <xdr:to>
      <xdr:col>81</xdr:col>
      <xdr:colOff>101600</xdr:colOff>
      <xdr:row>99</xdr:row>
      <xdr:rowOff>7666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170243</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146352</xdr:rowOff>
    </xdr:from>
    <xdr:to>
      <xdr:col>76</xdr:col>
      <xdr:colOff>165100</xdr:colOff>
      <xdr:row>98</xdr:row>
      <xdr:rowOff>76502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7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93029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154070</xdr:rowOff>
    </xdr:from>
    <xdr:to>
      <xdr:col>72</xdr:col>
      <xdr:colOff>38100</xdr:colOff>
      <xdr:row>98</xdr:row>
      <xdr:rowOff>84220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8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75347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87446</xdr:rowOff>
    </xdr:from>
    <xdr:to>
      <xdr:col>67</xdr:col>
      <xdr:colOff>101600</xdr:colOff>
      <xdr:row>99</xdr:row>
      <xdr:rowOff>17596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8723</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17" y="16982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80081</xdr:rowOff>
    </xdr:from>
    <xdr:to>
      <xdr:col>116</xdr:col>
      <xdr:colOff>63500</xdr:colOff>
      <xdr:row>34</xdr:row>
      <xdr:rowOff>133893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5909381"/>
          <a:ext cx="838200" cy="5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133893</xdr:rowOff>
    </xdr:from>
    <xdr:to>
      <xdr:col>111</xdr:col>
      <xdr:colOff>177800</xdr:colOff>
      <xdr:row>34</xdr:row>
      <xdr:rowOff>148067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5963193"/>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148067</xdr:rowOff>
    </xdr:from>
    <xdr:to>
      <xdr:col>107</xdr:col>
      <xdr:colOff>50800</xdr:colOff>
      <xdr:row>34</xdr:row>
      <xdr:rowOff>155245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5977367"/>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155245</xdr:rowOff>
    </xdr:from>
    <xdr:to>
      <xdr:col>102</xdr:col>
      <xdr:colOff>114300</xdr:colOff>
      <xdr:row>35</xdr:row>
      <xdr:rowOff>117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5984545"/>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29281</xdr:rowOff>
    </xdr:from>
    <xdr:to>
      <xdr:col>116</xdr:col>
      <xdr:colOff>114300</xdr:colOff>
      <xdr:row>34</xdr:row>
      <xdr:rowOff>130881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585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52158</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71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83093</xdr:rowOff>
    </xdr:from>
    <xdr:to>
      <xdr:col>112</xdr:col>
      <xdr:colOff>38100</xdr:colOff>
      <xdr:row>35</xdr:row>
      <xdr:rowOff>13243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591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29770</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568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97267</xdr:rowOff>
    </xdr:from>
    <xdr:to>
      <xdr:col>107</xdr:col>
      <xdr:colOff>101600</xdr:colOff>
      <xdr:row>35</xdr:row>
      <xdr:rowOff>27417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59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43944</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57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104445</xdr:rowOff>
    </xdr:from>
    <xdr:to>
      <xdr:col>102</xdr:col>
      <xdr:colOff>165100</xdr:colOff>
      <xdr:row>35</xdr:row>
      <xdr:rowOff>34595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59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51122</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570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120767</xdr:rowOff>
    </xdr:from>
    <xdr:to>
      <xdr:col>98</xdr:col>
      <xdr:colOff>38100</xdr:colOff>
      <xdr:row>35</xdr:row>
      <xdr:rowOff>50917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595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67444</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572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162011</xdr:rowOff>
    </xdr:from>
    <xdr:to>
      <xdr:col>116</xdr:col>
      <xdr:colOff>63500</xdr:colOff>
      <xdr:row>57</xdr:row>
      <xdr:rowOff>163475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34661"/>
          <a:ext cx="8382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163475</xdr:rowOff>
    </xdr:from>
    <xdr:to>
      <xdr:col>111</xdr:col>
      <xdr:colOff>177800</xdr:colOff>
      <xdr:row>57</xdr:row>
      <xdr:rowOff>163749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36125"/>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163749</xdr:rowOff>
    </xdr:from>
    <xdr:to>
      <xdr:col>107</xdr:col>
      <xdr:colOff>50800</xdr:colOff>
      <xdr:row>57</xdr:row>
      <xdr:rowOff>164298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3639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163749</xdr:rowOff>
    </xdr:from>
    <xdr:to>
      <xdr:col>102</xdr:col>
      <xdr:colOff>114300</xdr:colOff>
      <xdr:row>57</xdr:row>
      <xdr:rowOff>164298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3639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111211</xdr:rowOff>
    </xdr:from>
    <xdr:to>
      <xdr:col>116</xdr:col>
      <xdr:colOff>114300</xdr:colOff>
      <xdr:row>58</xdr:row>
      <xdr:rowOff>41361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134088</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112675</xdr:rowOff>
    </xdr:from>
    <xdr:to>
      <xdr:col>112</xdr:col>
      <xdr:colOff>38100</xdr:colOff>
      <xdr:row>58</xdr:row>
      <xdr:rowOff>42825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8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59352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6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112949</xdr:rowOff>
    </xdr:from>
    <xdr:to>
      <xdr:col>107</xdr:col>
      <xdr:colOff>101600</xdr:colOff>
      <xdr:row>58</xdr:row>
      <xdr:rowOff>43099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59626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6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113498</xdr:rowOff>
    </xdr:from>
    <xdr:to>
      <xdr:col>102</xdr:col>
      <xdr:colOff>165100</xdr:colOff>
      <xdr:row>58</xdr:row>
      <xdr:rowOff>43648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8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60175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6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112949</xdr:rowOff>
    </xdr:from>
    <xdr:to>
      <xdr:col>98</xdr:col>
      <xdr:colOff>38100</xdr:colOff>
      <xdr:row>58</xdr:row>
      <xdr:rowOff>43099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59626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6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90649</xdr:rowOff>
    </xdr:from>
    <xdr:to>
      <xdr:col>116</xdr:col>
      <xdr:colOff>63500</xdr:colOff>
      <xdr:row>77</xdr:row>
      <xdr:rowOff>49436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777949"/>
          <a:ext cx="838200" cy="47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90649</xdr:rowOff>
    </xdr:from>
    <xdr:to>
      <xdr:col>111</xdr:col>
      <xdr:colOff>177800</xdr:colOff>
      <xdr:row>77</xdr:row>
      <xdr:rowOff>88429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777949"/>
          <a:ext cx="889000" cy="51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88429</xdr:rowOff>
    </xdr:from>
    <xdr:to>
      <xdr:col>107</xdr:col>
      <xdr:colOff>50800</xdr:colOff>
      <xdr:row>77</xdr:row>
      <xdr:rowOff>118473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290079"/>
          <a:ext cx="8890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116611</xdr:rowOff>
    </xdr:from>
    <xdr:to>
      <xdr:col>102</xdr:col>
      <xdr:colOff>114300</xdr:colOff>
      <xdr:row>77</xdr:row>
      <xdr:rowOff>118473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318261"/>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170086</xdr:rowOff>
    </xdr:from>
    <xdr:to>
      <xdr:col>116</xdr:col>
      <xdr:colOff>114300</xdr:colOff>
      <xdr:row>77</xdr:row>
      <xdr:rowOff>100236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20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148513</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39849</xdr:rowOff>
    </xdr:from>
    <xdr:to>
      <xdr:col>112</xdr:col>
      <xdr:colOff>38100</xdr:colOff>
      <xdr:row>74</xdr:row>
      <xdr:rowOff>141449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72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157976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37629</xdr:rowOff>
    </xdr:from>
    <xdr:to>
      <xdr:col>107</xdr:col>
      <xdr:colOff>101600</xdr:colOff>
      <xdr:row>77</xdr:row>
      <xdr:rowOff>139229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3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130356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3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67673</xdr:rowOff>
    </xdr:from>
    <xdr:to>
      <xdr:col>102</xdr:col>
      <xdr:colOff>165100</xdr:colOff>
      <xdr:row>77</xdr:row>
      <xdr:rowOff>169273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6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160400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65811</xdr:rowOff>
    </xdr:from>
    <xdr:to>
      <xdr:col>98</xdr:col>
      <xdr:colOff>38100</xdr:colOff>
      <xdr:row>77</xdr:row>
      <xdr:rowOff>167411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158538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令和６年度歳出決算額は住民一人当たりに換算すると、</a:t>
          </a:r>
          <a:r>
            <a:rPr kumimoji="1" lang="en-US" altLang="ja-JP" sz="1100">
              <a:latin typeface="ＭＳ Ｐゴシック" panose="020B0600070205080204" pitchFamily="50" charset="-128"/>
              <a:ea typeface="ＭＳ Ｐゴシック" panose="020B0600070205080204" pitchFamily="50" charset="-128"/>
            </a:rPr>
            <a:t>516,492</a:t>
          </a:r>
          <a:r>
            <a:rPr kumimoji="1" lang="ja-JP" altLang="en-US" sz="1100">
              <a:latin typeface="ＭＳ Ｐゴシック" panose="020B0600070205080204" pitchFamily="50" charset="-128"/>
              <a:ea typeface="ＭＳ Ｐゴシック" panose="020B0600070205080204" pitchFamily="50" charset="-128"/>
            </a:rPr>
            <a:t>円となった。令和６年度では、以前より続いている原油価格・物価高騰における支援の一環として、国庫補助金を活用した定額減税調整給付事業や住民税非課税世帯への給付事業を実施した。また、単独事業として、中小事業者、自営業者、運送業者及び廃棄物収集運搬事業者への支援金支給事業を実施した。本格化する白石川右岸河川敷等整備事業では、賑わい交流拠点施設整備に向けた盛土造成工事や高水敷芝生化工事、パークゴルフ場のパーゴラ設置工事等を行ったことにより、歳出総額は前年度比</a:t>
          </a:r>
          <a:r>
            <a:rPr kumimoji="1" lang="en-US" altLang="ja-JP" sz="1100">
              <a:latin typeface="ＭＳ Ｐゴシック" panose="020B0600070205080204" pitchFamily="50" charset="-128"/>
              <a:ea typeface="ＭＳ Ｐゴシック" panose="020B0600070205080204" pitchFamily="50" charset="-128"/>
            </a:rPr>
            <a:t>9.1</a:t>
          </a:r>
          <a:r>
            <a:rPr kumimoji="1" lang="ja-JP" altLang="en-US" sz="1100">
              <a:latin typeface="ＭＳ Ｐゴシック" panose="020B0600070205080204" pitchFamily="50" charset="-128"/>
              <a:ea typeface="ＭＳ Ｐゴシック" panose="020B0600070205080204" pitchFamily="50" charset="-128"/>
            </a:rPr>
            <a:t>％の増加となった。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普通建設事業費は、金ヶ瀬中学校校舎・屋内運動場外壁他改修工事（</a:t>
          </a:r>
          <a:r>
            <a:rPr kumimoji="1" lang="en-US" altLang="ja-JP" sz="1100">
              <a:latin typeface="ＭＳ Ｐゴシック" panose="020B0600070205080204" pitchFamily="50" charset="-128"/>
              <a:ea typeface="ＭＳ Ｐゴシック" panose="020B0600070205080204" pitchFamily="50" charset="-128"/>
            </a:rPr>
            <a:t>+180</a:t>
          </a:r>
          <a:r>
            <a:rPr kumimoji="1" lang="ja-JP" altLang="en-US" sz="1100">
              <a:latin typeface="ＭＳ Ｐゴシック" panose="020B0600070205080204" pitchFamily="50" charset="-128"/>
              <a:ea typeface="ＭＳ Ｐゴシック" panose="020B0600070205080204" pitchFamily="50" charset="-128"/>
            </a:rPr>
            <a:t>百万円）や町営上谷住宅外壁断熱等改修工事（</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百万円）、小中学校特別教室等空調設備設置工事（＋</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百万円）に加え、賑わい交流拠点施設盛土造成等工事（</a:t>
          </a:r>
          <a:r>
            <a:rPr kumimoji="1" lang="en-US" altLang="ja-JP" sz="1100">
              <a:latin typeface="ＭＳ Ｐゴシック" panose="020B0600070205080204" pitchFamily="50" charset="-128"/>
              <a:ea typeface="ＭＳ Ｐゴシック" panose="020B0600070205080204" pitchFamily="50" charset="-128"/>
            </a:rPr>
            <a:t>+144</a:t>
          </a:r>
          <a:r>
            <a:rPr kumimoji="1" lang="ja-JP" altLang="en-US" sz="1100">
              <a:latin typeface="ＭＳ Ｐゴシック" panose="020B0600070205080204" pitchFamily="50" charset="-128"/>
              <a:ea typeface="ＭＳ Ｐゴシック" panose="020B0600070205080204" pitchFamily="50" charset="-128"/>
            </a:rPr>
            <a:t>百万円）、高水敷芝生化整備工事（</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百万円）、おおがわら千本桜スポーツパークパーゴラ等設置工事（</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百万円）等の白石川右岸河川敷等整備関連事業により増となった。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物件費は、ふるさと寄附金における返礼品調達費用及び各種手数料の増（</a:t>
          </a:r>
          <a:r>
            <a:rPr kumimoji="1" lang="en-US" altLang="ja-JP" sz="1100">
              <a:latin typeface="ＭＳ Ｐゴシック" panose="020B0600070205080204" pitchFamily="50" charset="-128"/>
              <a:ea typeface="ＭＳ Ｐゴシック" panose="020B0600070205080204" pitchFamily="50" charset="-128"/>
            </a:rPr>
            <a:t>+300</a:t>
          </a:r>
          <a:r>
            <a:rPr kumimoji="1" lang="ja-JP" altLang="en-US" sz="1100">
              <a:latin typeface="ＭＳ Ｐゴシック" panose="020B0600070205080204" pitchFamily="50" charset="-128"/>
              <a:ea typeface="ＭＳ Ｐゴシック" panose="020B0600070205080204" pitchFamily="50" charset="-128"/>
            </a:rPr>
            <a:t>百万円）、原油価格・物価高騰の影響による給食用の賄材料費・配送業務委託料の増（</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百万円）や、予防接種委託料の増（</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百万円）、工業団地用地拡張調査計画業務委託料（</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百万円）等により増となった。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補助費等は、原油価格・物価高騰対応中小企業者支援金（</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百万円）、仙南地域広域行政事務組合負担金（</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百万円）の増、燃料高騰対策運送業者等中小企業者支援金（</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百万円）の皆増等により増となった。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扶助費は、定額減税調整給付金（</a:t>
          </a:r>
          <a:r>
            <a:rPr kumimoji="1" lang="en-US" altLang="ja-JP" sz="1100">
              <a:latin typeface="ＭＳ Ｐゴシック" panose="020B0600070205080204" pitchFamily="50" charset="-128"/>
              <a:ea typeface="ＭＳ Ｐゴシック" panose="020B0600070205080204" pitchFamily="50" charset="-128"/>
            </a:rPr>
            <a:t>+207,890</a:t>
          </a:r>
          <a:r>
            <a:rPr kumimoji="1" lang="ja-JP" altLang="en-US" sz="1100">
              <a:latin typeface="ＭＳ Ｐゴシック" panose="020B0600070205080204" pitchFamily="50" charset="-128"/>
              <a:ea typeface="ＭＳ Ｐゴシック" panose="020B0600070205080204" pitchFamily="50" charset="-128"/>
            </a:rPr>
            <a:t>千円）の皆増等に加え、公定単価上昇による施設型給付費の増（</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百万円）や報酬単価増や利用者増による障害福祉サービス費の増（</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百万円）、制度改正による児童手当の増（</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百万円）等により増となった。。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23,297
23,112
24.99
12,718,474
12,032,724
685,339
5,846,910
7,381,720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44069</xdr:rowOff>
    </xdr:from>
    <xdr:to>
      <xdr:col>24</xdr:col>
      <xdr:colOff>63500</xdr:colOff>
      <xdr:row>33</xdr:row>
      <xdr:rowOff>71882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01919"/>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71882</xdr:rowOff>
    </xdr:from>
    <xdr:to>
      <xdr:col>19</xdr:col>
      <xdr:colOff>177800</xdr:colOff>
      <xdr:row>33</xdr:row>
      <xdr:rowOff>121412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29732"/>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121412</xdr:rowOff>
    </xdr:from>
    <xdr:to>
      <xdr:col>15</xdr:col>
      <xdr:colOff>50800</xdr:colOff>
      <xdr:row>34</xdr:row>
      <xdr:rowOff>21209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79262"/>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21209</xdr:rowOff>
    </xdr:from>
    <xdr:to>
      <xdr:col>10</xdr:col>
      <xdr:colOff>114300</xdr:colOff>
      <xdr:row>34</xdr:row>
      <xdr:rowOff>46355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50509"/>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164719</xdr:rowOff>
    </xdr:from>
    <xdr:to>
      <xdr:col>24</xdr:col>
      <xdr:colOff>114300</xdr:colOff>
      <xdr:row>33</xdr:row>
      <xdr:rowOff>94869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5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16146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0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21082</xdr:rowOff>
    </xdr:from>
    <xdr:to>
      <xdr:col>20</xdr:col>
      <xdr:colOff>38100</xdr:colOff>
      <xdr:row>33</xdr:row>
      <xdr:rowOff>122682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7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139209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5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70612</xdr:rowOff>
    </xdr:from>
    <xdr:to>
      <xdr:col>15</xdr:col>
      <xdr:colOff>101600</xdr:colOff>
      <xdr:row>34</xdr:row>
      <xdr:rowOff>762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17289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0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141859</xdr:rowOff>
    </xdr:from>
    <xdr:to>
      <xdr:col>10</xdr:col>
      <xdr:colOff>165100</xdr:colOff>
      <xdr:row>34</xdr:row>
      <xdr:rowOff>72009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88536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7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167005</xdr:rowOff>
    </xdr:from>
    <xdr:to>
      <xdr:col>6</xdr:col>
      <xdr:colOff>38100</xdr:colOff>
      <xdr:row>34</xdr:row>
      <xdr:rowOff>97155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113682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0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45513</xdr:rowOff>
    </xdr:from>
    <xdr:to>
      <xdr:col>24</xdr:col>
      <xdr:colOff>63500</xdr:colOff>
      <xdr:row>57</xdr:row>
      <xdr:rowOff>24931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46713"/>
          <a:ext cx="838200" cy="15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136854</xdr:rowOff>
    </xdr:from>
    <xdr:to>
      <xdr:col>19</xdr:col>
      <xdr:colOff>177800</xdr:colOff>
      <xdr:row>57</xdr:row>
      <xdr:rowOff>24931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38054"/>
          <a:ext cx="889000" cy="5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131474</xdr:rowOff>
    </xdr:from>
    <xdr:to>
      <xdr:col>15</xdr:col>
      <xdr:colOff>50800</xdr:colOff>
      <xdr:row>56</xdr:row>
      <xdr:rowOff>136854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32674"/>
          <a:ext cx="889000" cy="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12347</xdr:rowOff>
    </xdr:from>
    <xdr:to>
      <xdr:col>10</xdr:col>
      <xdr:colOff>114300</xdr:colOff>
      <xdr:row>56</xdr:row>
      <xdr:rowOff>131474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3547"/>
          <a:ext cx="889000" cy="1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166163</xdr:rowOff>
    </xdr:from>
    <xdr:to>
      <xdr:col>24</xdr:col>
      <xdr:colOff>114300</xdr:colOff>
      <xdr:row>56</xdr:row>
      <xdr:rowOff>96313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9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17590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4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145581</xdr:rowOff>
    </xdr:from>
    <xdr:to>
      <xdr:col>20</xdr:col>
      <xdr:colOff>38100</xdr:colOff>
      <xdr:row>57</xdr:row>
      <xdr:rowOff>75731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92258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2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86054</xdr:rowOff>
    </xdr:from>
    <xdr:to>
      <xdr:col>15</xdr:col>
      <xdr:colOff>101600</xdr:colOff>
      <xdr:row>57</xdr:row>
      <xdr:rowOff>16204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32731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6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80674</xdr:rowOff>
    </xdr:from>
    <xdr:to>
      <xdr:col>10</xdr:col>
      <xdr:colOff>165100</xdr:colOff>
      <xdr:row>57</xdr:row>
      <xdr:rowOff>10824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8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27351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5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132997</xdr:rowOff>
    </xdr:from>
    <xdr:to>
      <xdr:col>6</xdr:col>
      <xdr:colOff>38100</xdr:colOff>
      <xdr:row>56</xdr:row>
      <xdr:rowOff>63147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54274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147968</xdr:rowOff>
    </xdr:from>
    <xdr:to>
      <xdr:col>24</xdr:col>
      <xdr:colOff>63500</xdr:colOff>
      <xdr:row>77</xdr:row>
      <xdr:rowOff>42613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8168"/>
          <a:ext cx="838200" cy="6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42613</xdr:rowOff>
    </xdr:from>
    <xdr:to>
      <xdr:col>19</xdr:col>
      <xdr:colOff>177800</xdr:colOff>
      <xdr:row>77</xdr:row>
      <xdr:rowOff>117746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4263"/>
          <a:ext cx="889000" cy="7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3835</xdr:rowOff>
    </xdr:from>
    <xdr:to>
      <xdr:col>15</xdr:col>
      <xdr:colOff>50800</xdr:colOff>
      <xdr:row>77</xdr:row>
      <xdr:rowOff>117746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05485"/>
          <a:ext cx="889000" cy="11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3835</xdr:rowOff>
    </xdr:from>
    <xdr:to>
      <xdr:col>10</xdr:col>
      <xdr:colOff>114300</xdr:colOff>
      <xdr:row>77</xdr:row>
      <xdr:rowOff>9458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05485"/>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97168</xdr:rowOff>
    </xdr:from>
    <xdr:to>
      <xdr:col>24</xdr:col>
      <xdr:colOff>114300</xdr:colOff>
      <xdr:row>77</xdr:row>
      <xdr:rowOff>27318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75595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0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163263</xdr:rowOff>
    </xdr:from>
    <xdr:to>
      <xdr:col>20</xdr:col>
      <xdr:colOff>38100</xdr:colOff>
      <xdr:row>77</xdr:row>
      <xdr:rowOff>93413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84540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66946</xdr:rowOff>
    </xdr:from>
    <xdr:to>
      <xdr:col>15</xdr:col>
      <xdr:colOff>101600</xdr:colOff>
      <xdr:row>77</xdr:row>
      <xdr:rowOff>168546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159673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61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124485</xdr:rowOff>
    </xdr:from>
    <xdr:to>
      <xdr:col>10</xdr:col>
      <xdr:colOff>165100</xdr:colOff>
      <xdr:row>77</xdr:row>
      <xdr:rowOff>54635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45762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4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130108</xdr:rowOff>
    </xdr:from>
    <xdr:to>
      <xdr:col>6</xdr:col>
      <xdr:colOff>38100</xdr:colOff>
      <xdr:row>77</xdr:row>
      <xdr:rowOff>60258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6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76786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3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106294</xdr:rowOff>
    </xdr:from>
    <xdr:to>
      <xdr:col>24</xdr:col>
      <xdr:colOff>63500</xdr:colOff>
      <xdr:row>96</xdr:row>
      <xdr:rowOff>109068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65494"/>
          <a:ext cx="838200" cy="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109068</xdr:rowOff>
    </xdr:from>
    <xdr:to>
      <xdr:col>19</xdr:col>
      <xdr:colOff>177800</xdr:colOff>
      <xdr:row>96</xdr:row>
      <xdr:rowOff>110561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68268"/>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109646</xdr:rowOff>
    </xdr:from>
    <xdr:to>
      <xdr:col>15</xdr:col>
      <xdr:colOff>50800</xdr:colOff>
      <xdr:row>96</xdr:row>
      <xdr:rowOff>110561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6884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109646</xdr:rowOff>
    </xdr:from>
    <xdr:to>
      <xdr:col>10</xdr:col>
      <xdr:colOff>114300</xdr:colOff>
      <xdr:row>96</xdr:row>
      <xdr:rowOff>170165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68846"/>
          <a:ext cx="889000" cy="6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55494</xdr:rowOff>
    </xdr:from>
    <xdr:to>
      <xdr:col>24</xdr:col>
      <xdr:colOff>114300</xdr:colOff>
      <xdr:row>96</xdr:row>
      <xdr:rowOff>157094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78371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6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58268</xdr:rowOff>
    </xdr:from>
    <xdr:to>
      <xdr:col>20</xdr:col>
      <xdr:colOff>38100</xdr:colOff>
      <xdr:row>96</xdr:row>
      <xdr:rowOff>159868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1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4945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59761</xdr:rowOff>
    </xdr:from>
    <xdr:to>
      <xdr:col>15</xdr:col>
      <xdr:colOff>101600</xdr:colOff>
      <xdr:row>96</xdr:row>
      <xdr:rowOff>161361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1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6438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9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58846</xdr:rowOff>
    </xdr:from>
    <xdr:to>
      <xdr:col>10</xdr:col>
      <xdr:colOff>165100</xdr:colOff>
      <xdr:row>96</xdr:row>
      <xdr:rowOff>160446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119365</xdr:rowOff>
    </xdr:from>
    <xdr:to>
      <xdr:col>6</xdr:col>
      <xdr:colOff>38100</xdr:colOff>
      <xdr:row>97</xdr:row>
      <xdr:rowOff>49515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7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66042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58384</xdr:rowOff>
    </xdr:from>
    <xdr:to>
      <xdr:col>55</xdr:col>
      <xdr:colOff>0</xdr:colOff>
      <xdr:row>38</xdr:row>
      <xdr:rowOff>60670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7348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60670</xdr:rowOff>
    </xdr:from>
    <xdr:to>
      <xdr:col>50</xdr:col>
      <xdr:colOff>114300</xdr:colOff>
      <xdr:row>38</xdr:row>
      <xdr:rowOff>60996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75770"/>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60996</xdr:rowOff>
    </xdr:from>
    <xdr:to>
      <xdr:col>45</xdr:col>
      <xdr:colOff>177800</xdr:colOff>
      <xdr:row>38</xdr:row>
      <xdr:rowOff>61650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76096"/>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60996</xdr:rowOff>
    </xdr:from>
    <xdr:to>
      <xdr:col>41</xdr:col>
      <xdr:colOff>50800</xdr:colOff>
      <xdr:row>38</xdr:row>
      <xdr:rowOff>61650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76096"/>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7584</xdr:rowOff>
    </xdr:from>
    <xdr:to>
      <xdr:col>55</xdr:col>
      <xdr:colOff>50800</xdr:colOff>
      <xdr:row>38</xdr:row>
      <xdr:rowOff>109184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2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30461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74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9870</xdr:rowOff>
    </xdr:from>
    <xdr:to>
      <xdr:col>50</xdr:col>
      <xdr:colOff>165100</xdr:colOff>
      <xdr:row>38</xdr:row>
      <xdr:rowOff>111470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2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127997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300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10196</xdr:rowOff>
    </xdr:from>
    <xdr:to>
      <xdr:col>46</xdr:col>
      <xdr:colOff>38100</xdr:colOff>
      <xdr:row>38</xdr:row>
      <xdr:rowOff>111796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2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128323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0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10850</xdr:rowOff>
    </xdr:from>
    <xdr:to>
      <xdr:col>41</xdr:col>
      <xdr:colOff>101600</xdr:colOff>
      <xdr:row>38</xdr:row>
      <xdr:rowOff>112450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128976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301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10196</xdr:rowOff>
    </xdr:from>
    <xdr:to>
      <xdr:col>36</xdr:col>
      <xdr:colOff>165100</xdr:colOff>
      <xdr:row>38</xdr:row>
      <xdr:rowOff>111796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2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128323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30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83426</xdr:rowOff>
    </xdr:from>
    <xdr:to>
      <xdr:col>55</xdr:col>
      <xdr:colOff>0</xdr:colOff>
      <xdr:row>58</xdr:row>
      <xdr:rowOff>86875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27526"/>
          <a:ext cx="838200" cy="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83426</xdr:rowOff>
    </xdr:from>
    <xdr:to>
      <xdr:col>50</xdr:col>
      <xdr:colOff>114300</xdr:colOff>
      <xdr:row>58</xdr:row>
      <xdr:rowOff>103162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27526"/>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83521</xdr:rowOff>
    </xdr:from>
    <xdr:to>
      <xdr:col>45</xdr:col>
      <xdr:colOff>177800</xdr:colOff>
      <xdr:row>58</xdr:row>
      <xdr:rowOff>103162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27621"/>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83521</xdr:rowOff>
    </xdr:from>
    <xdr:to>
      <xdr:col>41</xdr:col>
      <xdr:colOff>50800</xdr:colOff>
      <xdr:row>58</xdr:row>
      <xdr:rowOff>116402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27621"/>
          <a:ext cx="889000" cy="3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36075</xdr:rowOff>
    </xdr:from>
    <xdr:to>
      <xdr:col>55</xdr:col>
      <xdr:colOff>50800</xdr:colOff>
      <xdr:row>58</xdr:row>
      <xdr:rowOff>137675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124897</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9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32626</xdr:rowOff>
    </xdr:from>
    <xdr:to>
      <xdr:col>50</xdr:col>
      <xdr:colOff>165100</xdr:colOff>
      <xdr:row>58</xdr:row>
      <xdr:rowOff>134226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7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125353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6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52362</xdr:rowOff>
    </xdr:from>
    <xdr:to>
      <xdr:col>46</xdr:col>
      <xdr:colOff>38100</xdr:colOff>
      <xdr:row>58</xdr:row>
      <xdr:rowOff>153962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9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145089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8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32721</xdr:rowOff>
    </xdr:from>
    <xdr:to>
      <xdr:col>41</xdr:col>
      <xdr:colOff>101600</xdr:colOff>
      <xdr:row>58</xdr:row>
      <xdr:rowOff>134321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125448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6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65602</xdr:rowOff>
    </xdr:from>
    <xdr:to>
      <xdr:col>36</xdr:col>
      <xdr:colOff>165100</xdr:colOff>
      <xdr:row>58</xdr:row>
      <xdr:rowOff>167202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0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158329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101352</xdr:rowOff>
    </xdr:from>
    <xdr:to>
      <xdr:col>55</xdr:col>
      <xdr:colOff>0</xdr:colOff>
      <xdr:row>77</xdr:row>
      <xdr:rowOff>133395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03002"/>
          <a:ext cx="8382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39021</xdr:rowOff>
    </xdr:from>
    <xdr:to>
      <xdr:col>50</xdr:col>
      <xdr:colOff>114300</xdr:colOff>
      <xdr:row>77</xdr:row>
      <xdr:rowOff>101352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40671"/>
          <a:ext cx="889000" cy="6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168503</xdr:rowOff>
    </xdr:from>
    <xdr:to>
      <xdr:col>45</xdr:col>
      <xdr:colOff>177800</xdr:colOff>
      <xdr:row>77</xdr:row>
      <xdr:rowOff>39021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027253"/>
          <a:ext cx="889000" cy="2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168503</xdr:rowOff>
    </xdr:from>
    <xdr:to>
      <xdr:col>41</xdr:col>
      <xdr:colOff>50800</xdr:colOff>
      <xdr:row>77</xdr:row>
      <xdr:rowOff>27400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27253"/>
          <a:ext cx="889000" cy="20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82595</xdr:rowOff>
    </xdr:from>
    <xdr:to>
      <xdr:col>55</xdr:col>
      <xdr:colOff>50800</xdr:colOff>
      <xdr:row>78</xdr:row>
      <xdr:rowOff>12745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8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105472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50552</xdr:rowOff>
    </xdr:from>
    <xdr:to>
      <xdr:col>50</xdr:col>
      <xdr:colOff>165100</xdr:colOff>
      <xdr:row>77</xdr:row>
      <xdr:rowOff>152152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168679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2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159671</xdr:rowOff>
    </xdr:from>
    <xdr:to>
      <xdr:col>46</xdr:col>
      <xdr:colOff>38100</xdr:colOff>
      <xdr:row>77</xdr:row>
      <xdr:rowOff>89821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106348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117704</xdr:rowOff>
    </xdr:from>
    <xdr:to>
      <xdr:col>41</xdr:col>
      <xdr:colOff>101600</xdr:colOff>
      <xdr:row>76</xdr:row>
      <xdr:rowOff>47854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7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64381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5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148050</xdr:rowOff>
    </xdr:from>
    <xdr:to>
      <xdr:col>36</xdr:col>
      <xdr:colOff>165100</xdr:colOff>
      <xdr:row>77</xdr:row>
      <xdr:rowOff>78200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94727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74473</xdr:rowOff>
    </xdr:from>
    <xdr:to>
      <xdr:col>55</xdr:col>
      <xdr:colOff>0</xdr:colOff>
      <xdr:row>96</xdr:row>
      <xdr:rowOff>14123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62223"/>
          <a:ext cx="8382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74473</xdr:rowOff>
    </xdr:from>
    <xdr:to>
      <xdr:col>50</xdr:col>
      <xdr:colOff>114300</xdr:colOff>
      <xdr:row>96</xdr:row>
      <xdr:rowOff>84023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62223"/>
          <a:ext cx="889000" cy="1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118339</xdr:rowOff>
    </xdr:from>
    <xdr:to>
      <xdr:col>45</xdr:col>
      <xdr:colOff>177800</xdr:colOff>
      <xdr:row>96</xdr:row>
      <xdr:rowOff>84023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06089"/>
          <a:ext cx="889000" cy="13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118339</xdr:rowOff>
    </xdr:from>
    <xdr:to>
      <xdr:col>41</xdr:col>
      <xdr:colOff>50800</xdr:colOff>
      <xdr:row>96</xdr:row>
      <xdr:rowOff>79172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06089"/>
          <a:ext cx="889000" cy="13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134773</xdr:rowOff>
    </xdr:from>
    <xdr:to>
      <xdr:col>55</xdr:col>
      <xdr:colOff>50800</xdr:colOff>
      <xdr:row>96</xdr:row>
      <xdr:rowOff>64923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2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157650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7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23673</xdr:rowOff>
    </xdr:from>
    <xdr:to>
      <xdr:col>50</xdr:col>
      <xdr:colOff>165100</xdr:colOff>
      <xdr:row>95</xdr:row>
      <xdr:rowOff>125273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141800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33223</xdr:rowOff>
    </xdr:from>
    <xdr:to>
      <xdr:col>46</xdr:col>
      <xdr:colOff>38100</xdr:colOff>
      <xdr:row>96</xdr:row>
      <xdr:rowOff>134823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125950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8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67539</xdr:rowOff>
    </xdr:from>
    <xdr:to>
      <xdr:col>41</xdr:col>
      <xdr:colOff>101600</xdr:colOff>
      <xdr:row>95</xdr:row>
      <xdr:rowOff>169139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5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14216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3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28372</xdr:rowOff>
    </xdr:from>
    <xdr:to>
      <xdr:col>36</xdr:col>
      <xdr:colOff>165100</xdr:colOff>
      <xdr:row>96</xdr:row>
      <xdr:rowOff>129972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121099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148517</xdr:rowOff>
    </xdr:from>
    <xdr:to>
      <xdr:col>85</xdr:col>
      <xdr:colOff>127000</xdr:colOff>
      <xdr:row>38</xdr:row>
      <xdr:rowOff>158543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63617"/>
          <a:ext cx="8382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158543</xdr:rowOff>
    </xdr:from>
    <xdr:to>
      <xdr:col>81</xdr:col>
      <xdr:colOff>50800</xdr:colOff>
      <xdr:row>39</xdr:row>
      <xdr:rowOff>777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73643"/>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160405</xdr:rowOff>
    </xdr:from>
    <xdr:to>
      <xdr:col>76</xdr:col>
      <xdr:colOff>114300</xdr:colOff>
      <xdr:row>39</xdr:row>
      <xdr:rowOff>777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75505"/>
          <a:ext cx="8890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151653</xdr:rowOff>
    </xdr:from>
    <xdr:to>
      <xdr:col>71</xdr:col>
      <xdr:colOff>177800</xdr:colOff>
      <xdr:row>38</xdr:row>
      <xdr:rowOff>160405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66753"/>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97717</xdr:rowOff>
    </xdr:from>
    <xdr:to>
      <xdr:col>85</xdr:col>
      <xdr:colOff>177800</xdr:colOff>
      <xdr:row>39</xdr:row>
      <xdr:rowOff>27867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12644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2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107743</xdr:rowOff>
    </xdr:from>
    <xdr:to>
      <xdr:col>81</xdr:col>
      <xdr:colOff>101600</xdr:colOff>
      <xdr:row>39</xdr:row>
      <xdr:rowOff>37893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2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29020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1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121427</xdr:rowOff>
    </xdr:from>
    <xdr:to>
      <xdr:col>76</xdr:col>
      <xdr:colOff>165100</xdr:colOff>
      <xdr:row>39</xdr:row>
      <xdr:rowOff>51577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42704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2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109605</xdr:rowOff>
    </xdr:from>
    <xdr:to>
      <xdr:col>72</xdr:col>
      <xdr:colOff>38100</xdr:colOff>
      <xdr:row>39</xdr:row>
      <xdr:rowOff>39755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30882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1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100853</xdr:rowOff>
    </xdr:from>
    <xdr:to>
      <xdr:col>67</xdr:col>
      <xdr:colOff>101600</xdr:colOff>
      <xdr:row>39</xdr:row>
      <xdr:rowOff>31003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1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22130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0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25217</xdr:rowOff>
    </xdr:from>
    <xdr:to>
      <xdr:col>85</xdr:col>
      <xdr:colOff>127000</xdr:colOff>
      <xdr:row>57</xdr:row>
      <xdr:rowOff>61912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97867"/>
          <a:ext cx="838200" cy="3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41790</xdr:rowOff>
    </xdr:from>
    <xdr:to>
      <xdr:col>81</xdr:col>
      <xdr:colOff>50800</xdr:colOff>
      <xdr:row>57</xdr:row>
      <xdr:rowOff>61912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14440"/>
          <a:ext cx="889000" cy="2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123858</xdr:rowOff>
    </xdr:from>
    <xdr:to>
      <xdr:col>76</xdr:col>
      <xdr:colOff>114300</xdr:colOff>
      <xdr:row>57</xdr:row>
      <xdr:rowOff>41790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25058"/>
          <a:ext cx="8890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123858</xdr:rowOff>
    </xdr:from>
    <xdr:to>
      <xdr:col>71</xdr:col>
      <xdr:colOff>177800</xdr:colOff>
      <xdr:row>57</xdr:row>
      <xdr:rowOff>18016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25058"/>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145867</xdr:rowOff>
    </xdr:from>
    <xdr:to>
      <xdr:col>85</xdr:col>
      <xdr:colOff>177800</xdr:colOff>
      <xdr:row>57</xdr:row>
      <xdr:rowOff>76017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168744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9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11112</xdr:rowOff>
    </xdr:from>
    <xdr:to>
      <xdr:col>81</xdr:col>
      <xdr:colOff>101600</xdr:colOff>
      <xdr:row>57</xdr:row>
      <xdr:rowOff>112712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8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103839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7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162440</xdr:rowOff>
    </xdr:from>
    <xdr:to>
      <xdr:col>76</xdr:col>
      <xdr:colOff>165100</xdr:colOff>
      <xdr:row>57</xdr:row>
      <xdr:rowOff>92590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109117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73058</xdr:rowOff>
    </xdr:from>
    <xdr:to>
      <xdr:col>72</xdr:col>
      <xdr:colOff>38100</xdr:colOff>
      <xdr:row>57</xdr:row>
      <xdr:rowOff>3208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7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19735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4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138666</xdr:rowOff>
    </xdr:from>
    <xdr:to>
      <xdr:col>67</xdr:col>
      <xdr:colOff>101600</xdr:colOff>
      <xdr:row>57</xdr:row>
      <xdr:rowOff>68816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85343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1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139449</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549"/>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28098</xdr:rowOff>
    </xdr:from>
    <xdr:to>
      <xdr:col>81</xdr:col>
      <xdr:colOff>50800</xdr:colOff>
      <xdr:row>78</xdr:row>
      <xdr:rowOff>139449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01198"/>
          <a:ext cx="889000" cy="11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28098</xdr:rowOff>
    </xdr:from>
    <xdr:to>
      <xdr:col>76</xdr:col>
      <xdr:colOff>114300</xdr:colOff>
      <xdr:row>78</xdr:row>
      <xdr:rowOff>59096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01198"/>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141713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138900</xdr:rowOff>
    </xdr:from>
    <xdr:to>
      <xdr:col>71</xdr:col>
      <xdr:colOff>177800</xdr:colOff>
      <xdr:row>78</xdr:row>
      <xdr:rowOff>59096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340550"/>
          <a:ext cx="889000" cy="9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130855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88649</xdr:rowOff>
    </xdr:from>
    <xdr:to>
      <xdr:col>81</xdr:col>
      <xdr:colOff>101600</xdr:colOff>
      <xdr:row>79</xdr:row>
      <xdr:rowOff>18799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9926</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554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148748</xdr:rowOff>
    </xdr:from>
    <xdr:to>
      <xdr:col>76</xdr:col>
      <xdr:colOff>165100</xdr:colOff>
      <xdr:row>78</xdr:row>
      <xdr:rowOff>78898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5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95425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12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8296</xdr:rowOff>
    </xdr:from>
    <xdr:to>
      <xdr:col>72</xdr:col>
      <xdr:colOff>38100</xdr:colOff>
      <xdr:row>78</xdr:row>
      <xdr:rowOff>109896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126423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15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88100</xdr:rowOff>
    </xdr:from>
    <xdr:to>
      <xdr:col>67</xdr:col>
      <xdr:colOff>101600</xdr:colOff>
      <xdr:row>78</xdr:row>
      <xdr:rowOff>18250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2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34777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0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24740</xdr:rowOff>
    </xdr:from>
    <xdr:to>
      <xdr:col>85</xdr:col>
      <xdr:colOff>127000</xdr:colOff>
      <xdr:row>97</xdr:row>
      <xdr:rowOff>44017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55390"/>
          <a:ext cx="838200" cy="1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44017</xdr:rowOff>
    </xdr:from>
    <xdr:to>
      <xdr:col>81</xdr:col>
      <xdr:colOff>50800</xdr:colOff>
      <xdr:row>97</xdr:row>
      <xdr:rowOff>59423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74667"/>
          <a:ext cx="889000" cy="1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59423</xdr:rowOff>
    </xdr:from>
    <xdr:to>
      <xdr:col>76</xdr:col>
      <xdr:colOff>114300</xdr:colOff>
      <xdr:row>97</xdr:row>
      <xdr:rowOff>116687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90073"/>
          <a:ext cx="889000" cy="5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116687</xdr:rowOff>
    </xdr:from>
    <xdr:to>
      <xdr:col>71</xdr:col>
      <xdr:colOff>177800</xdr:colOff>
      <xdr:row>97</xdr:row>
      <xdr:rowOff>143320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47337"/>
          <a:ext cx="889000" cy="2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145390</xdr:rowOff>
    </xdr:from>
    <xdr:to>
      <xdr:col>85</xdr:col>
      <xdr:colOff>177800</xdr:colOff>
      <xdr:row>97</xdr:row>
      <xdr:rowOff>75540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123817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8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164667</xdr:rowOff>
    </xdr:from>
    <xdr:to>
      <xdr:col>81</xdr:col>
      <xdr:colOff>101600</xdr:colOff>
      <xdr:row>97</xdr:row>
      <xdr:rowOff>94817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2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85944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1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8623</xdr:rowOff>
    </xdr:from>
    <xdr:to>
      <xdr:col>76</xdr:col>
      <xdr:colOff>165100</xdr:colOff>
      <xdr:row>97</xdr:row>
      <xdr:rowOff>110223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101350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3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65887</xdr:rowOff>
    </xdr:from>
    <xdr:to>
      <xdr:col>72</xdr:col>
      <xdr:colOff>38100</xdr:colOff>
      <xdr:row>97</xdr:row>
      <xdr:rowOff>167487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158614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92520</xdr:rowOff>
    </xdr:from>
    <xdr:to>
      <xdr:col>67</xdr:col>
      <xdr:colOff>101600</xdr:colOff>
      <xdr:row>98</xdr:row>
      <xdr:rowOff>22670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13797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1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総務費においては、財政調整基金への積立金の増（</a:t>
          </a:r>
          <a:r>
            <a:rPr kumimoji="1" lang="en-US" altLang="ja-JP" sz="1050">
              <a:latin typeface="ＭＳ Ｐゴシック" panose="020B0600070205080204" pitchFamily="50" charset="-128"/>
              <a:ea typeface="ＭＳ Ｐゴシック" panose="020B0600070205080204" pitchFamily="50" charset="-128"/>
            </a:rPr>
            <a:t>+560</a:t>
          </a:r>
          <a:r>
            <a:rPr kumimoji="1" lang="ja-JP" altLang="en-US" sz="1050">
              <a:latin typeface="ＭＳ Ｐゴシック" panose="020B0600070205080204" pitchFamily="50" charset="-128"/>
              <a:ea typeface="ＭＳ Ｐゴシック" panose="020B0600070205080204" pitchFamily="50" charset="-128"/>
            </a:rPr>
            <a:t>百万円）やふるさと寄附金に係る返礼品等経費の増（</a:t>
          </a:r>
          <a:r>
            <a:rPr kumimoji="1" lang="en-US" altLang="ja-JP" sz="1050">
              <a:latin typeface="ＭＳ Ｐゴシック" panose="020B0600070205080204" pitchFamily="50" charset="-128"/>
              <a:ea typeface="ＭＳ Ｐゴシック" panose="020B0600070205080204" pitchFamily="50" charset="-128"/>
            </a:rPr>
            <a:t>+302</a:t>
          </a:r>
          <a:r>
            <a:rPr kumimoji="1" lang="ja-JP" altLang="en-US" sz="1050">
              <a:latin typeface="ＭＳ Ｐゴシック" panose="020B0600070205080204" pitchFamily="50" charset="-128"/>
              <a:ea typeface="ＭＳ Ｐゴシック" panose="020B0600070205080204" pitchFamily="50" charset="-128"/>
            </a:rPr>
            <a:t>百万円）等による増となった。</a:t>
          </a:r>
        </a:p>
        <a:p>
          <a:r>
            <a:rPr kumimoji="1" lang="ja-JP" altLang="en-US" sz="1050">
              <a:latin typeface="ＭＳ Ｐゴシック" panose="020B0600070205080204" pitchFamily="50" charset="-128"/>
              <a:ea typeface="ＭＳ Ｐゴシック" panose="020B0600070205080204" pitchFamily="50" charset="-128"/>
            </a:rPr>
            <a:t>民生費においては、社会福祉費で障がい福祉サービス費の増（</a:t>
          </a:r>
          <a:r>
            <a:rPr kumimoji="1" lang="en-US" altLang="ja-JP" sz="1050">
              <a:latin typeface="ＭＳ Ｐゴシック" panose="020B0600070205080204" pitchFamily="50" charset="-128"/>
              <a:ea typeface="ＭＳ Ｐゴシック" panose="020B0600070205080204" pitchFamily="50" charset="-128"/>
            </a:rPr>
            <a:t>+46</a:t>
          </a:r>
          <a:r>
            <a:rPr kumimoji="1" lang="ja-JP" altLang="en-US" sz="1050">
              <a:latin typeface="ＭＳ Ｐゴシック" panose="020B0600070205080204" pitchFamily="50" charset="-128"/>
              <a:ea typeface="ＭＳ Ｐゴシック" panose="020B0600070205080204" pitchFamily="50" charset="-128"/>
            </a:rPr>
            <a:t>百万円）、定額減税調整給付金（</a:t>
          </a:r>
          <a:r>
            <a:rPr kumimoji="1" lang="en-US" altLang="ja-JP" sz="1050">
              <a:latin typeface="ＭＳ Ｐゴシック" panose="020B0600070205080204" pitchFamily="50" charset="-128"/>
              <a:ea typeface="ＭＳ Ｐゴシック" panose="020B0600070205080204" pitchFamily="50" charset="-128"/>
            </a:rPr>
            <a:t>+208</a:t>
          </a:r>
          <a:r>
            <a:rPr kumimoji="1" lang="ja-JP" altLang="en-US" sz="1050">
              <a:latin typeface="ＭＳ Ｐゴシック" panose="020B0600070205080204" pitchFamily="50" charset="-128"/>
              <a:ea typeface="ＭＳ Ｐゴシック" panose="020B0600070205080204" pitchFamily="50" charset="-128"/>
            </a:rPr>
            <a:t>百万円皆増）等による増があったほか、児童福祉費で制度改正により児童手当の増（</a:t>
          </a:r>
          <a:r>
            <a:rPr kumimoji="1" lang="en-US" altLang="ja-JP" sz="1050">
              <a:latin typeface="ＭＳ Ｐゴシック" panose="020B0600070205080204" pitchFamily="50" charset="-128"/>
              <a:ea typeface="ＭＳ Ｐゴシック" panose="020B0600070205080204" pitchFamily="50" charset="-128"/>
            </a:rPr>
            <a:t>+39</a:t>
          </a:r>
          <a:r>
            <a:rPr kumimoji="1" lang="ja-JP" altLang="en-US" sz="1050">
              <a:latin typeface="ＭＳ Ｐゴシック" panose="020B0600070205080204" pitchFamily="50" charset="-128"/>
              <a:ea typeface="ＭＳ Ｐゴシック" panose="020B0600070205080204" pitchFamily="50" charset="-128"/>
            </a:rPr>
            <a:t>百万円）及び公定価格の改定による施設型給付費の増（</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百万円）等により増となった。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衛生費においては、水道事業への補助金の皆減（△</a:t>
          </a:r>
          <a:r>
            <a:rPr kumimoji="1" lang="en-US" altLang="ja-JP" sz="1050">
              <a:latin typeface="ＭＳ Ｐゴシック" panose="020B0600070205080204" pitchFamily="50" charset="-128"/>
              <a:ea typeface="ＭＳ Ｐゴシック" panose="020B0600070205080204" pitchFamily="50" charset="-128"/>
            </a:rPr>
            <a:t>68</a:t>
          </a:r>
          <a:r>
            <a:rPr kumimoji="1" lang="ja-JP" altLang="en-US" sz="1050">
              <a:latin typeface="ＭＳ Ｐゴシック" panose="020B0600070205080204" pitchFamily="50" charset="-128"/>
              <a:ea typeface="ＭＳ Ｐゴシック" panose="020B0600070205080204" pitchFamily="50" charset="-128"/>
            </a:rPr>
            <a:t>百万円）、新型コロナウイルスワクチン接種関係経費（△</a:t>
          </a:r>
          <a:r>
            <a:rPr kumimoji="1" lang="en-US" altLang="ja-JP" sz="1050">
              <a:latin typeface="ＭＳ Ｐゴシック" panose="020B0600070205080204" pitchFamily="50" charset="-128"/>
              <a:ea typeface="ＭＳ Ｐゴシック" panose="020B0600070205080204" pitchFamily="50" charset="-128"/>
            </a:rPr>
            <a:t>44</a:t>
          </a:r>
          <a:r>
            <a:rPr kumimoji="1" lang="ja-JP" altLang="en-US" sz="1050">
              <a:latin typeface="ＭＳ Ｐゴシック" panose="020B0600070205080204" pitchFamily="50" charset="-128"/>
              <a:ea typeface="ＭＳ Ｐゴシック" panose="020B0600070205080204" pitchFamily="50" charset="-128"/>
            </a:rPr>
            <a:t>百万円）の減等による減少要因はあったものの、予防接種委託料の増（</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百万円）やみやぎ県南中核病院負担金の増（</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百万円）により微増となった。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商工費においては、原油価格・物価高騰に係る中小企業者等への支援金（</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百万円）、燃料の高騰に係る運送業者への支援金（</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百万円）等の新規事業を行ったが、前年度実施した物価高騰対策に係る商品券事業の皆減（△</a:t>
          </a:r>
          <a:r>
            <a:rPr kumimoji="1" lang="en-US" altLang="ja-JP" sz="1050">
              <a:latin typeface="ＭＳ Ｐゴシック" panose="020B0600070205080204" pitchFamily="50" charset="-128"/>
              <a:ea typeface="ＭＳ Ｐゴシック" panose="020B0600070205080204" pitchFamily="50" charset="-128"/>
            </a:rPr>
            <a:t>124</a:t>
          </a:r>
          <a:r>
            <a:rPr kumimoji="1" lang="ja-JP" altLang="en-US" sz="1050">
              <a:latin typeface="ＭＳ Ｐゴシック" panose="020B0600070205080204" pitchFamily="50" charset="-128"/>
              <a:ea typeface="ＭＳ Ｐゴシック" panose="020B0600070205080204" pitchFamily="50" charset="-128"/>
            </a:rPr>
            <a:t>百万円）により減となった。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土木費においては、賑わい交流施設に係る官民連携アドバイザリー業務委託料（＋</a:t>
          </a:r>
          <a:r>
            <a:rPr kumimoji="1" lang="en-US" altLang="ja-JP" sz="1050">
              <a:latin typeface="ＭＳ Ｐゴシック" panose="020B0600070205080204" pitchFamily="50" charset="-128"/>
              <a:ea typeface="ＭＳ Ｐゴシック" panose="020B0600070205080204" pitchFamily="50" charset="-128"/>
            </a:rPr>
            <a:t>20</a:t>
          </a:r>
          <a:r>
            <a:rPr kumimoji="1" lang="ja-JP" altLang="en-US" sz="1050">
              <a:latin typeface="ＭＳ Ｐゴシック" panose="020B0600070205080204" pitchFamily="50" charset="-128"/>
              <a:ea typeface="ＭＳ Ｐゴシック" panose="020B0600070205080204" pitchFamily="50" charset="-128"/>
            </a:rPr>
            <a:t>百万円）、盛り土造成等工事（</a:t>
          </a:r>
          <a:r>
            <a:rPr kumimoji="1" lang="en-US" altLang="ja-JP" sz="1050">
              <a:latin typeface="ＭＳ Ｐゴシック" panose="020B0600070205080204" pitchFamily="50" charset="-128"/>
              <a:ea typeface="ＭＳ Ｐゴシック" panose="020B0600070205080204" pitchFamily="50" charset="-128"/>
            </a:rPr>
            <a:t>+144</a:t>
          </a:r>
          <a:r>
            <a:rPr kumimoji="1" lang="ja-JP" altLang="en-US" sz="1050">
              <a:latin typeface="ＭＳ Ｐゴシック" panose="020B0600070205080204" pitchFamily="50" charset="-128"/>
              <a:ea typeface="ＭＳ Ｐゴシック" panose="020B0600070205080204" pitchFamily="50" charset="-128"/>
            </a:rPr>
            <a:t>百万円）等の白石川右岸河川敷等整備事業関連事業があったものの、役場庁舎北側用地取得に係る土地開発基金への積立の皆減（△</a:t>
          </a:r>
          <a:r>
            <a:rPr kumimoji="1" lang="en-US" altLang="ja-JP" sz="1050">
              <a:latin typeface="ＭＳ Ｐゴシック" panose="020B0600070205080204" pitchFamily="50" charset="-128"/>
              <a:ea typeface="ＭＳ Ｐゴシック" panose="020B0600070205080204" pitchFamily="50" charset="-128"/>
            </a:rPr>
            <a:t>350</a:t>
          </a:r>
          <a:r>
            <a:rPr kumimoji="1" lang="ja-JP" altLang="en-US" sz="1050">
              <a:latin typeface="ＭＳ Ｐゴシック" panose="020B0600070205080204" pitchFamily="50" charset="-128"/>
              <a:ea typeface="ＭＳ Ｐゴシック" panose="020B0600070205080204" pitchFamily="50" charset="-128"/>
            </a:rPr>
            <a:t>百万円）により減となった。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教育費においては、金ヶ瀬小学校校舎・屋内運動場外壁等他改修工事（</a:t>
          </a:r>
          <a:r>
            <a:rPr kumimoji="1" lang="en-US" altLang="ja-JP" sz="1050">
              <a:latin typeface="ＭＳ Ｐゴシック" panose="020B0600070205080204" pitchFamily="50" charset="-128"/>
              <a:ea typeface="ＭＳ Ｐゴシック" panose="020B0600070205080204" pitchFamily="50" charset="-128"/>
            </a:rPr>
            <a:t>+180</a:t>
          </a:r>
          <a:r>
            <a:rPr kumimoji="1" lang="ja-JP" altLang="en-US" sz="1050">
              <a:latin typeface="ＭＳ Ｐゴシック" panose="020B0600070205080204" pitchFamily="50" charset="-128"/>
              <a:ea typeface="ＭＳ Ｐゴシック" panose="020B0600070205080204" pitchFamily="50" charset="-128"/>
            </a:rPr>
            <a:t>百万円）や小中学校特別教室等空調設備設置工事（</a:t>
          </a:r>
          <a:r>
            <a:rPr kumimoji="1" lang="en-US" altLang="ja-JP" sz="1050">
              <a:latin typeface="ＭＳ Ｐゴシック" panose="020B0600070205080204" pitchFamily="50" charset="-128"/>
              <a:ea typeface="ＭＳ Ｐゴシック" panose="020B0600070205080204" pitchFamily="50" charset="-128"/>
            </a:rPr>
            <a:t>+61</a:t>
          </a:r>
          <a:r>
            <a:rPr kumimoji="1" lang="ja-JP" altLang="en-US" sz="1050">
              <a:latin typeface="ＭＳ Ｐゴシック" panose="020B0600070205080204" pitchFamily="50" charset="-128"/>
              <a:ea typeface="ＭＳ Ｐゴシック" panose="020B0600070205080204" pitchFamily="50" charset="-128"/>
            </a:rPr>
            <a:t>百万円）の建設事業の開始により増となった。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宮城県大河原町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財政調整基金については、ふるさと寄附金による寄附金が過去最高額となったことで、</a:t>
          </a:r>
          <a:r>
            <a:rPr kumimoji="1" lang="en-US" altLang="ja-JP" sz="1200">
              <a:latin typeface="ＭＳ ゴシック" pitchFamily="49" charset="-128"/>
              <a:ea typeface="ＭＳ ゴシック" pitchFamily="49" charset="-128"/>
            </a:rPr>
            <a:t>960</a:t>
          </a:r>
          <a:r>
            <a:rPr kumimoji="1" lang="ja-JP" altLang="en-US" sz="1200">
              <a:latin typeface="ＭＳ ゴシック" pitchFamily="49" charset="-128"/>
              <a:ea typeface="ＭＳ ゴシック" pitchFamily="49" charset="-128"/>
            </a:rPr>
            <a:t>百万円の積立を行ったことや、取崩をしなかったことにより年度末残高は</a:t>
          </a:r>
          <a:r>
            <a:rPr kumimoji="1" lang="en-US" altLang="ja-JP" sz="1200">
              <a:latin typeface="ＭＳ ゴシック" pitchFamily="49" charset="-128"/>
              <a:ea typeface="ＭＳ ゴシック" pitchFamily="49" charset="-128"/>
            </a:rPr>
            <a:t>3,859</a:t>
          </a:r>
          <a:r>
            <a:rPr kumimoji="1" lang="ja-JP" altLang="en-US" sz="1200">
              <a:latin typeface="ＭＳ ゴシック" pitchFamily="49" charset="-128"/>
              <a:ea typeface="ＭＳ ゴシック" pitchFamily="49" charset="-128"/>
            </a:rPr>
            <a:t>百万円となった。また、これにより実質単年度収支が前年度より増加となった。</a:t>
          </a:r>
        </a:p>
        <a:p>
          <a:r>
            <a:rPr kumimoji="1" lang="ja-JP" altLang="en-US" sz="1200">
              <a:latin typeface="ＭＳ ゴシック" pitchFamily="49" charset="-128"/>
              <a:ea typeface="ＭＳ ゴシック" pitchFamily="49" charset="-128"/>
            </a:rPr>
            <a:t>ふるさと寄附金は安定財源ではないため、引き続き歳出削減を図ることで、基金に頼りすぎない持続可能な財政運営となるよう努めていきたい。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宮城県大河原町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全ての会計に実質赤字額、資金不足額は生じていない。この状態を維持し、引き続き健全な財政運営を行えるよう、財源の確保に努め、適切な財政運営を図っていく。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12718474</v>
      </c>
      <c r="BO4" s="449"/>
      <c r="BP4" s="449"/>
      <c r="BQ4" s="449"/>
      <c r="BR4" s="449"/>
      <c r="BS4" s="449"/>
      <c r="BT4" s="449"/>
      <c r="BU4" s="450"/>
      <c r="BV4" s="448">
        <v>11631056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11.7</v>
      </c>
      <c r="CU4" s="589"/>
      <c r="CV4" s="589"/>
      <c r="CW4" s="589"/>
      <c r="CX4" s="589"/>
      <c r="CY4" s="589"/>
      <c r="CZ4" s="589"/>
      <c r="DA4" s="590"/>
      <c r="DB4" s="588">
        <v>10.5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12032724</v>
      </c>
      <c r="BO5" s="420"/>
      <c r="BP5" s="420"/>
      <c r="BQ5" s="420"/>
      <c r="BR5" s="420"/>
      <c r="BS5" s="420"/>
      <c r="BT5" s="420"/>
      <c r="BU5" s="421"/>
      <c r="BV5" s="419">
        <v>11029677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99.9</v>
      </c>
      <c r="CU5" s="417"/>
      <c r="CV5" s="417"/>
      <c r="CW5" s="417"/>
      <c r="CX5" s="417"/>
      <c r="CY5" s="417"/>
      <c r="CZ5" s="417"/>
      <c r="DA5" s="418"/>
      <c r="DB5" s="416">
        <v>99.9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685750</v>
      </c>
      <c r="BO6" s="420"/>
      <c r="BP6" s="420"/>
      <c r="BQ6" s="420"/>
      <c r="BR6" s="420"/>
      <c r="BS6" s="420"/>
      <c r="BT6" s="420"/>
      <c r="BU6" s="421"/>
      <c r="BV6" s="419">
        <v>601379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99.9</v>
      </c>
      <c r="CU6" s="563"/>
      <c r="CV6" s="563"/>
      <c r="CW6" s="563"/>
      <c r="CX6" s="563"/>
      <c r="CY6" s="563"/>
      <c r="CZ6" s="563"/>
      <c r="DA6" s="564"/>
      <c r="DB6" s="562">
        <v>99.9</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411</v>
      </c>
      <c r="BO7" s="420"/>
      <c r="BP7" s="420"/>
      <c r="BQ7" s="420"/>
      <c r="BR7" s="420"/>
      <c r="BS7" s="420"/>
      <c r="BT7" s="420"/>
      <c r="BU7" s="421"/>
      <c r="BV7" s="419">
        <v>9886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5846910</v>
      </c>
      <c r="CU7" s="420"/>
      <c r="CV7" s="420"/>
      <c r="CW7" s="420"/>
      <c r="CX7" s="420"/>
      <c r="CY7" s="420"/>
      <c r="CZ7" s="420"/>
      <c r="DA7" s="421"/>
      <c r="DB7" s="419">
        <v>5635341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685339</v>
      </c>
      <c r="BO8" s="420"/>
      <c r="BP8" s="420"/>
      <c r="BQ8" s="420"/>
      <c r="BR8" s="420"/>
      <c r="BS8" s="420"/>
      <c r="BT8" s="420"/>
      <c r="BU8" s="421"/>
      <c r="BV8" s="419">
        <v>591493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v>
      </c>
      <c r="CU8" s="523"/>
      <c r="CV8" s="523"/>
      <c r="CW8" s="523"/>
      <c r="CX8" s="523"/>
      <c r="CY8" s="523"/>
      <c r="CZ8" s="523"/>
      <c r="DA8" s="524"/>
      <c r="DB8" s="522">
        <v>0.6</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23571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93846</v>
      </c>
      <c r="BO9" s="420"/>
      <c r="BP9" s="420"/>
      <c r="BQ9" s="420"/>
      <c r="BR9" s="420"/>
      <c r="BS9" s="420"/>
      <c r="BT9" s="420"/>
      <c r="BU9" s="421"/>
      <c r="BV9" s="419">
        <v>200600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6.5</v>
      </c>
      <c r="CU9" s="417"/>
      <c r="CV9" s="417"/>
      <c r="CW9" s="417"/>
      <c r="CX9" s="417"/>
      <c r="CY9" s="417"/>
      <c r="CZ9" s="417"/>
      <c r="DA9" s="418"/>
      <c r="DB9" s="416">
        <v>6.9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23798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559519</v>
      </c>
      <c r="BO10" s="420"/>
      <c r="BP10" s="420"/>
      <c r="BQ10" s="420"/>
      <c r="BR10" s="420"/>
      <c r="BS10" s="420"/>
      <c r="BT10" s="420"/>
      <c r="BU10" s="421"/>
      <c r="BV10" s="419">
        <v>6878</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23297</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127</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23112</v>
      </c>
      <c r="S13" s="507"/>
      <c r="T13" s="507"/>
      <c r="U13" s="507"/>
      <c r="V13" s="508"/>
      <c r="W13" s="509" t="s">
        <v>131</v>
      </c>
      <c r="X13" s="405"/>
      <c r="Y13" s="405"/>
      <c r="Z13" s="405"/>
      <c r="AA13" s="405"/>
      <c r="AB13" s="406"/>
      <c r="AC13" s="372">
        <v>294</v>
      </c>
      <c r="AD13" s="373"/>
      <c r="AE13" s="373"/>
      <c r="AF13" s="373"/>
      <c r="AG13" s="374"/>
      <c r="AH13" s="372">
        <v>292</v>
      </c>
      <c r="AI13" s="373"/>
      <c r="AJ13" s="373"/>
      <c r="AK13" s="373"/>
      <c r="AL13" s="432"/>
      <c r="AM13" s="476" t="s">
        <v>132</v>
      </c>
      <c r="AN13" s="376"/>
      <c r="AO13" s="376"/>
      <c r="AP13" s="376"/>
      <c r="AQ13" s="376"/>
      <c r="AR13" s="376"/>
      <c r="AS13" s="376"/>
      <c r="AT13" s="377"/>
      <c r="AU13" s="477" t="s">
        <v>127</v>
      </c>
      <c r="AV13" s="478"/>
      <c r="AW13" s="478"/>
      <c r="AX13" s="478"/>
      <c r="AY13" s="433" t="s">
        <v>133</v>
      </c>
      <c r="AZ13" s="434"/>
      <c r="BA13" s="434"/>
      <c r="BB13" s="434"/>
      <c r="BC13" s="434"/>
      <c r="BD13" s="434"/>
      <c r="BE13" s="434"/>
      <c r="BF13" s="434"/>
      <c r="BG13" s="434"/>
      <c r="BH13" s="434"/>
      <c r="BI13" s="434"/>
      <c r="BJ13" s="434"/>
      <c r="BK13" s="434"/>
      <c r="BL13" s="434"/>
      <c r="BM13" s="435"/>
      <c r="BN13" s="419">
        <v>653365</v>
      </c>
      <c r="BO13" s="420"/>
      <c r="BP13" s="420"/>
      <c r="BQ13" s="420"/>
      <c r="BR13" s="420"/>
      <c r="BS13" s="420"/>
      <c r="BT13" s="420"/>
      <c r="BU13" s="421"/>
      <c r="BV13" s="419">
        <v>207478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4.4000000000000004</v>
      </c>
      <c r="CU13" s="417"/>
      <c r="CV13" s="417"/>
      <c r="CW13" s="417"/>
      <c r="CX13" s="417"/>
      <c r="CY13" s="417"/>
      <c r="CZ13" s="417"/>
      <c r="DA13" s="418"/>
      <c r="DB13" s="416">
        <v>3.3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23531</v>
      </c>
      <c r="S14" s="507"/>
      <c r="T14" s="507"/>
      <c r="U14" s="507"/>
      <c r="V14" s="508"/>
      <c r="W14" s="510"/>
      <c r="X14" s="408"/>
      <c r="Y14" s="408"/>
      <c r="Z14" s="408"/>
      <c r="AA14" s="408"/>
      <c r="AB14" s="409"/>
      <c r="AC14" s="499">
        <v>2.7</v>
      </c>
      <c r="AD14" s="500"/>
      <c r="AE14" s="500"/>
      <c r="AF14" s="500"/>
      <c r="AG14" s="501"/>
      <c r="AH14" s="499">
        <v>2.6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23363</v>
      </c>
      <c r="S15" s="507"/>
      <c r="T15" s="507"/>
      <c r="U15" s="507"/>
      <c r="V15" s="508"/>
      <c r="W15" s="509" t="s">
        <v>137</v>
      </c>
      <c r="X15" s="405"/>
      <c r="Y15" s="405"/>
      <c r="Z15" s="405"/>
      <c r="AA15" s="405"/>
      <c r="AB15" s="406"/>
      <c r="AC15" s="372">
        <v>3509</v>
      </c>
      <c r="AD15" s="373"/>
      <c r="AE15" s="373"/>
      <c r="AF15" s="373"/>
      <c r="AG15" s="374"/>
      <c r="AH15" s="372">
        <v>3626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2989827</v>
      </c>
      <c r="BO15" s="449"/>
      <c r="BP15" s="449"/>
      <c r="BQ15" s="449"/>
      <c r="BR15" s="449"/>
      <c r="BS15" s="449"/>
      <c r="BT15" s="449"/>
      <c r="BU15" s="450"/>
      <c r="BV15" s="448">
        <v>2924455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117</v>
      </c>
      <c r="S16" s="497"/>
      <c r="T16" s="497"/>
      <c r="U16" s="497"/>
      <c r="V16" s="498"/>
      <c r="W16" s="510"/>
      <c r="X16" s="408"/>
      <c r="Y16" s="408"/>
      <c r="Z16" s="408"/>
      <c r="AA16" s="408"/>
      <c r="AB16" s="409"/>
      <c r="AC16" s="499">
        <v>31.9</v>
      </c>
      <c r="AD16" s="500"/>
      <c r="AE16" s="500"/>
      <c r="AF16" s="500"/>
      <c r="AG16" s="501"/>
      <c r="AH16" s="499">
        <v>32.700000000000003</v>
      </c>
      <c r="AI16" s="500"/>
      <c r="AJ16" s="500"/>
      <c r="AK16" s="500"/>
      <c r="AL16" s="502"/>
      <c r="AM16" s="476"/>
      <c r="AN16" s="376"/>
      <c r="AO16" s="376"/>
      <c r="AP16" s="376"/>
      <c r="AQ16" s="376"/>
      <c r="AR16" s="376"/>
      <c r="AS16" s="376"/>
      <c r="AT16" s="377"/>
      <c r="AU16" s="477"/>
      <c r="AV16" s="478"/>
      <c r="AW16" s="478"/>
      <c r="AX16" s="478"/>
      <c r="AY16" s="433" t="s">
        <v>141</v>
      </c>
      <c r="AZ16" s="434"/>
      <c r="BA16" s="434"/>
      <c r="BB16" s="434"/>
      <c r="BC16" s="434"/>
      <c r="BD16" s="434"/>
      <c r="BE16" s="434"/>
      <c r="BF16" s="434"/>
      <c r="BG16" s="434"/>
      <c r="BH16" s="434"/>
      <c r="BI16" s="434"/>
      <c r="BJ16" s="434"/>
      <c r="BK16" s="434"/>
      <c r="BL16" s="434"/>
      <c r="BM16" s="435"/>
      <c r="BN16" s="419">
        <v>5055512</v>
      </c>
      <c r="BO16" s="420"/>
      <c r="BP16" s="420"/>
      <c r="BQ16" s="420"/>
      <c r="BR16" s="420"/>
      <c r="BS16" s="420"/>
      <c r="BT16" s="420"/>
      <c r="BU16" s="421"/>
      <c r="BV16" s="419">
        <v>4837540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142</v>
      </c>
      <c r="N17" s="513"/>
      <c r="O17" s="513"/>
      <c r="P17" s="513"/>
      <c r="Q17" s="514"/>
      <c r="R17" s="496" t="s">
        <v>143</v>
      </c>
      <c r="S17" s="497"/>
      <c r="T17" s="497"/>
      <c r="U17" s="497"/>
      <c r="V17" s="498"/>
      <c r="W17" s="509" t="s">
        <v>144</v>
      </c>
      <c r="X17" s="405"/>
      <c r="Y17" s="405"/>
      <c r="Z17" s="405"/>
      <c r="AA17" s="405"/>
      <c r="AB17" s="406"/>
      <c r="AC17" s="372">
        <v>7191</v>
      </c>
      <c r="AD17" s="373"/>
      <c r="AE17" s="373"/>
      <c r="AF17" s="373"/>
      <c r="AG17" s="374"/>
      <c r="AH17" s="372">
        <v>7158</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3757606</v>
      </c>
      <c r="BO17" s="420"/>
      <c r="BP17" s="420"/>
      <c r="BQ17" s="420"/>
      <c r="BR17" s="420"/>
      <c r="BS17" s="420"/>
      <c r="BT17" s="420"/>
      <c r="BU17" s="421"/>
      <c r="BV17" s="419">
        <v>3672619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24.99</v>
      </c>
      <c r="M18" s="472"/>
      <c r="N18" s="472"/>
      <c r="O18" s="472"/>
      <c r="P18" s="472"/>
      <c r="Q18" s="472"/>
      <c r="R18" s="473"/>
      <c r="S18" s="473"/>
      <c r="T18" s="473"/>
      <c r="U18" s="473"/>
      <c r="V18" s="474"/>
      <c r="W18" s="490"/>
      <c r="X18" s="491"/>
      <c r="Y18" s="491"/>
      <c r="Z18" s="491"/>
      <c r="AA18" s="491"/>
      <c r="AB18" s="515"/>
      <c r="AC18" s="389">
        <v>65.400000000000006</v>
      </c>
      <c r="AD18" s="390"/>
      <c r="AE18" s="390"/>
      <c r="AF18" s="390"/>
      <c r="AG18" s="475"/>
      <c r="AH18" s="389">
        <v>64.599999999999994</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5925561</v>
      </c>
      <c r="BO18" s="420"/>
      <c r="BP18" s="420"/>
      <c r="BQ18" s="420"/>
      <c r="BR18" s="420"/>
      <c r="BS18" s="420"/>
      <c r="BT18" s="420"/>
      <c r="BU18" s="421"/>
      <c r="BV18" s="419">
        <v>5636638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943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10056017</v>
      </c>
      <c r="BO19" s="420"/>
      <c r="BP19" s="420"/>
      <c r="BQ19" s="420"/>
      <c r="BR19" s="420"/>
      <c r="BS19" s="420"/>
      <c r="BT19" s="420"/>
      <c r="BU19" s="421"/>
      <c r="BV19" s="419">
        <v>9207366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9524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7381720</v>
      </c>
      <c r="BO22" s="449"/>
      <c r="BP22" s="449"/>
      <c r="BQ22" s="449"/>
      <c r="BR22" s="449"/>
      <c r="BS22" s="449"/>
      <c r="BT22" s="449"/>
      <c r="BU22" s="450"/>
      <c r="BV22" s="448">
        <v>7699105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3881064</v>
      </c>
      <c r="BO23" s="420"/>
      <c r="BP23" s="420"/>
      <c r="BQ23" s="420"/>
      <c r="BR23" s="420"/>
      <c r="BS23" s="420"/>
      <c r="BT23" s="420"/>
      <c r="BU23" s="421"/>
      <c r="BV23" s="419">
        <v>4005371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8440</v>
      </c>
      <c r="R24" s="373"/>
      <c r="S24" s="373"/>
      <c r="T24" s="373"/>
      <c r="U24" s="373"/>
      <c r="V24" s="374"/>
      <c r="W24" s="462"/>
      <c r="X24" s="399"/>
      <c r="Y24" s="400"/>
      <c r="Z24" s="375" t="s">
        <v>161</v>
      </c>
      <c r="AA24" s="376"/>
      <c r="AB24" s="376"/>
      <c r="AC24" s="376"/>
      <c r="AD24" s="376"/>
      <c r="AE24" s="376"/>
      <c r="AF24" s="376"/>
      <c r="AG24" s="377"/>
      <c r="AH24" s="372">
        <v>186</v>
      </c>
      <c r="AI24" s="373"/>
      <c r="AJ24" s="373"/>
      <c r="AK24" s="373"/>
      <c r="AL24" s="374"/>
      <c r="AM24" s="372">
        <v>530658</v>
      </c>
      <c r="AN24" s="373"/>
      <c r="AO24" s="373"/>
      <c r="AP24" s="373"/>
      <c r="AQ24" s="373"/>
      <c r="AR24" s="374"/>
      <c r="AS24" s="372">
        <v>2853</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4773926</v>
      </c>
      <c r="BO24" s="420"/>
      <c r="BP24" s="420"/>
      <c r="BQ24" s="420"/>
      <c r="BR24" s="420"/>
      <c r="BS24" s="420"/>
      <c r="BT24" s="420"/>
      <c r="BU24" s="421"/>
      <c r="BV24" s="419">
        <v>4783821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6310</v>
      </c>
      <c r="R25" s="373"/>
      <c r="S25" s="373"/>
      <c r="T25" s="373"/>
      <c r="U25" s="373"/>
      <c r="V25" s="374"/>
      <c r="W25" s="462"/>
      <c r="X25" s="399"/>
      <c r="Y25" s="400"/>
      <c r="Z25" s="375" t="s">
        <v>164</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2437899</v>
      </c>
      <c r="BO25" s="449"/>
      <c r="BP25" s="449"/>
      <c r="BQ25" s="449"/>
      <c r="BR25" s="449"/>
      <c r="BS25" s="449"/>
      <c r="BT25" s="449"/>
      <c r="BU25" s="450"/>
      <c r="BV25" s="448">
        <v>2188046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5410</v>
      </c>
      <c r="R26" s="373"/>
      <c r="S26" s="373"/>
      <c r="T26" s="373"/>
      <c r="U26" s="373"/>
      <c r="V26" s="374"/>
      <c r="W26" s="462"/>
      <c r="X26" s="399"/>
      <c r="Y26" s="400"/>
      <c r="Z26" s="375" t="s">
        <v>167</v>
      </c>
      <c r="AA26" s="430"/>
      <c r="AB26" s="430"/>
      <c r="AC26" s="430"/>
      <c r="AD26" s="430"/>
      <c r="AE26" s="430"/>
      <c r="AF26" s="430"/>
      <c r="AG26" s="431"/>
      <c r="AH26" s="372">
        <v>6</v>
      </c>
      <c r="AI26" s="373"/>
      <c r="AJ26" s="373"/>
      <c r="AK26" s="373"/>
      <c r="AL26" s="374"/>
      <c r="AM26" s="372">
        <v>16620</v>
      </c>
      <c r="AN26" s="373"/>
      <c r="AO26" s="373"/>
      <c r="AP26" s="373"/>
      <c r="AQ26" s="373"/>
      <c r="AR26" s="374"/>
      <c r="AS26" s="372">
        <v>2770</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3130</v>
      </c>
      <c r="R27" s="373"/>
      <c r="S27" s="373"/>
      <c r="T27" s="373"/>
      <c r="U27" s="373"/>
      <c r="V27" s="374"/>
      <c r="W27" s="462"/>
      <c r="X27" s="399"/>
      <c r="Y27" s="400"/>
      <c r="Z27" s="375" t="s">
        <v>170</v>
      </c>
      <c r="AA27" s="376"/>
      <c r="AB27" s="376"/>
      <c r="AC27" s="376"/>
      <c r="AD27" s="376"/>
      <c r="AE27" s="376"/>
      <c r="AF27" s="376"/>
      <c r="AG27" s="377"/>
      <c r="AH27" s="372">
        <v>4</v>
      </c>
      <c r="AI27" s="373"/>
      <c r="AJ27" s="373"/>
      <c r="AK27" s="373"/>
      <c r="AL27" s="374"/>
      <c r="AM27" s="372">
        <v>10728</v>
      </c>
      <c r="AN27" s="373"/>
      <c r="AO27" s="373"/>
      <c r="AP27" s="373"/>
      <c r="AQ27" s="373"/>
      <c r="AR27" s="374"/>
      <c r="AS27" s="372">
        <v>2682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501307</v>
      </c>
      <c r="BO27" s="454"/>
      <c r="BP27" s="454"/>
      <c r="BQ27" s="454"/>
      <c r="BR27" s="454"/>
      <c r="BS27" s="454"/>
      <c r="BT27" s="454"/>
      <c r="BU27" s="455"/>
      <c r="BV27" s="453">
        <v>501302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2630</v>
      </c>
      <c r="R28" s="373"/>
      <c r="S28" s="373"/>
      <c r="T28" s="373"/>
      <c r="U28" s="373"/>
      <c r="V28" s="374"/>
      <c r="W28" s="462"/>
      <c r="X28" s="399"/>
      <c r="Y28" s="400"/>
      <c r="Z28" s="375" t="s">
        <v>173</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3858630</v>
      </c>
      <c r="BO28" s="449"/>
      <c r="BP28" s="449"/>
      <c r="BQ28" s="449"/>
      <c r="BR28" s="449"/>
      <c r="BS28" s="449"/>
      <c r="BT28" s="449"/>
      <c r="BU28" s="450"/>
      <c r="BV28" s="448">
        <v>2899111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13</v>
      </c>
      <c r="M29" s="373"/>
      <c r="N29" s="373"/>
      <c r="O29" s="373"/>
      <c r="P29" s="374"/>
      <c r="Q29" s="372">
        <v>2520</v>
      </c>
      <c r="R29" s="373"/>
      <c r="S29" s="373"/>
      <c r="T29" s="373"/>
      <c r="U29" s="373"/>
      <c r="V29" s="374"/>
      <c r="W29" s="463"/>
      <c r="X29" s="464"/>
      <c r="Y29" s="465"/>
      <c r="Z29" s="375" t="s">
        <v>176</v>
      </c>
      <c r="AA29" s="376"/>
      <c r="AB29" s="376"/>
      <c r="AC29" s="376"/>
      <c r="AD29" s="376"/>
      <c r="AE29" s="376"/>
      <c r="AF29" s="376"/>
      <c r="AG29" s="377"/>
      <c r="AH29" s="372">
        <v>190</v>
      </c>
      <c r="AI29" s="373"/>
      <c r="AJ29" s="373"/>
      <c r="AK29" s="373"/>
      <c r="AL29" s="374"/>
      <c r="AM29" s="372">
        <v>541386</v>
      </c>
      <c r="AN29" s="373"/>
      <c r="AO29" s="373"/>
      <c r="AP29" s="373"/>
      <c r="AQ29" s="373"/>
      <c r="AR29" s="374"/>
      <c r="AS29" s="372">
        <v>2849</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95061</v>
      </c>
      <c r="BO29" s="420"/>
      <c r="BP29" s="420"/>
      <c r="BQ29" s="420"/>
      <c r="BR29" s="420"/>
      <c r="BS29" s="420"/>
      <c r="BT29" s="420"/>
      <c r="BU29" s="421"/>
      <c r="BV29" s="419">
        <v>74327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96.1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528684</v>
      </c>
      <c r="BO30" s="454"/>
      <c r="BP30" s="454"/>
      <c r="BQ30" s="454"/>
      <c r="BR30" s="454"/>
      <c r="BS30" s="454"/>
      <c r="BT30" s="454"/>
      <c r="BU30" s="455"/>
      <c r="BV30" s="453">
        <v>634647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IF('各会計、関係団体の財政状況及び健全化判断比率'!B33="","",'各会計、関係団体の財政状況及び健全化判断比率'!B33)</f>
        <v>地方卸売市場事業特別会計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仙南地域広域行政事務組合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まちづくりオーガ</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仙南夜間初期急患センター事業特別会計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みやぎ県南中核病院企業団</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宮城県市町村非常勤消防団員補償報償組合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宮城県市町村自治振興センター</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宮城県後期高齢者医療広域連合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宮城県後期高齢者医療事業会計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宮城県市町村職員退職手当組合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9cE7jxlvjmp4B8X4ONGO1etrpGXq+KVz7puYb+BuypKRIhLE0mPHEb8l89meiIRXCUgbYkaTZVtDBTd7id/HiA==" saltValue="+sfw1ED6kRHZuicRRhHMk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532</v>
      </c>
      <c r="D34" s="1151"/>
      <c r="E34" s="1152"/>
      <c r="F34" s="32">
        <v>22.34</v>
      </c>
      <c r="G34" s="33">
        <v>21.25</v>
      </c>
      <c r="H34" s="33">
        <v>22.04</v>
      </c>
      <c r="I34" s="33">
        <v>21.88</v>
      </c>
      <c r="J34" s="34">
        <v>20.82</v>
      </c>
      <c r="K34" s="22"/>
      <c r="L34" s="22"/>
      <c r="M34" s="22"/>
      <c r="N34" s="22"/>
      <c r="O34" s="22"/>
      <c r="P34" s="22"/>
    </row>
    <row r="35" spans="1:16" ht="39" customHeight="1" x14ac:dyDescent="0.15">
      <c r="A35" s="22"/>
      <c r="B35" s="35"/>
      <c r="C35" s="1145" t="s">
        <v>533</v>
      </c>
      <c r="D35" s="1146"/>
      <c r="E35" s="1147"/>
      <c r="F35" s="36">
        <v>4.7</v>
      </c>
      <c r="G35" s="37">
        <v>6.27</v>
      </c>
      <c r="H35" s="37">
        <v>6.95</v>
      </c>
      <c r="I35" s="37">
        <v>10.42</v>
      </c>
      <c r="J35" s="38">
        <v>11.66</v>
      </c>
      <c r="K35" s="22"/>
      <c r="L35" s="22"/>
      <c r="M35" s="22"/>
      <c r="N35" s="22"/>
      <c r="O35" s="22"/>
      <c r="P35" s="22"/>
    </row>
    <row r="36" spans="1:16" ht="39" customHeight="1" x14ac:dyDescent="0.15">
      <c r="A36" s="22"/>
      <c r="B36" s="35"/>
      <c r="C36" s="1145" t="s">
        <v>534</v>
      </c>
      <c r="D36" s="1146"/>
      <c r="E36" s="1147"/>
      <c r="F36" s="36">
        <v>2.68</v>
      </c>
      <c r="G36" s="37">
        <v>3.56</v>
      </c>
      <c r="H36" s="37">
        <v>4.71</v>
      </c>
      <c r="I36" s="37">
        <v>6.16</v>
      </c>
      <c r="J36" s="38">
        <v>7.15</v>
      </c>
      <c r="K36" s="22"/>
      <c r="L36" s="22"/>
      <c r="M36" s="22"/>
      <c r="N36" s="22"/>
      <c r="O36" s="22"/>
      <c r="P36" s="22"/>
    </row>
    <row r="37" spans="1:16" ht="39" customHeight="1" x14ac:dyDescent="0.15">
      <c r="A37" s="22"/>
      <c r="B37" s="35"/>
      <c r="C37" s="1145" t="s">
        <v>535</v>
      </c>
      <c r="D37" s="1146"/>
      <c r="E37" s="1147"/>
      <c r="F37" s="36">
        <v>0.61</v>
      </c>
      <c r="G37" s="37">
        <v>0.53</v>
      </c>
      <c r="H37" s="37">
        <v>0.57999999999999996</v>
      </c>
      <c r="I37" s="37">
        <v>0.5</v>
      </c>
      <c r="J37" s="38">
        <v>0.51</v>
      </c>
      <c r="K37" s="22"/>
      <c r="L37" s="22"/>
      <c r="M37" s="22"/>
      <c r="N37" s="22"/>
      <c r="O37" s="22"/>
      <c r="P37" s="22"/>
    </row>
    <row r="38" spans="1:16" ht="39" customHeight="1" x14ac:dyDescent="0.15">
      <c r="A38" s="22"/>
      <c r="B38" s="35"/>
      <c r="C38" s="1145" t="s">
        <v>536</v>
      </c>
      <c r="D38" s="1146"/>
      <c r="E38" s="1147"/>
      <c r="F38" s="36">
        <v>0.64</v>
      </c>
      <c r="G38" s="37">
        <v>0.76</v>
      </c>
      <c r="H38" s="37">
        <v>0.55000000000000004</v>
      </c>
      <c r="I38" s="37">
        <v>0.61</v>
      </c>
      <c r="J38" s="38">
        <v>0.51</v>
      </c>
      <c r="K38" s="22"/>
      <c r="L38" s="22"/>
      <c r="M38" s="22"/>
      <c r="N38" s="22"/>
      <c r="O38" s="22"/>
      <c r="P38" s="22"/>
    </row>
    <row r="39" spans="1:16" ht="39" customHeight="1" x14ac:dyDescent="0.15">
      <c r="A39" s="22"/>
      <c r="B39" s="35"/>
      <c r="C39" s="1145" t="s">
        <v>537</v>
      </c>
      <c r="D39" s="1146"/>
      <c r="E39" s="1147"/>
      <c r="F39" s="36">
        <v>0.12</v>
      </c>
      <c r="G39" s="37">
        <v>0.12</v>
      </c>
      <c r="H39" s="37">
        <v>0.13</v>
      </c>
      <c r="I39" s="37">
        <v>0.11</v>
      </c>
      <c r="J39" s="38">
        <v>0.05</v>
      </c>
      <c r="K39" s="22"/>
      <c r="L39" s="22"/>
      <c r="M39" s="22"/>
      <c r="N39" s="22"/>
      <c r="O39" s="22"/>
      <c r="P39" s="22"/>
    </row>
    <row r="40" spans="1:16" ht="39" customHeight="1" x14ac:dyDescent="0.15">
      <c r="A40" s="22"/>
      <c r="B40" s="35"/>
      <c r="C40" s="1145" t="s">
        <v>538</v>
      </c>
      <c r="D40" s="1146"/>
      <c r="E40" s="1147"/>
      <c r="F40" s="36">
        <v>0.08</v>
      </c>
      <c r="G40" s="37">
        <v>0.05</v>
      </c>
      <c r="H40" s="37">
        <v>0.11</v>
      </c>
      <c r="I40" s="37">
        <v>0.06</v>
      </c>
      <c r="J40" s="38">
        <v>0.05</v>
      </c>
      <c r="K40" s="22"/>
      <c r="L40" s="22"/>
      <c r="M40" s="22"/>
      <c r="N40" s="22"/>
      <c r="O40" s="22"/>
      <c r="P40" s="22"/>
    </row>
    <row r="41" spans="1:16" ht="39" customHeight="1" x14ac:dyDescent="0.15">
      <c r="A41" s="22"/>
      <c r="B41" s="35"/>
      <c r="C41" s="1145" t="s">
        <v>539</v>
      </c>
      <c r="D41" s="1146"/>
      <c r="E41" s="1147"/>
      <c r="F41" s="36">
        <v>0.01</v>
      </c>
      <c r="G41" s="37">
        <v>0.01</v>
      </c>
      <c r="H41" s="37">
        <v>0.01</v>
      </c>
      <c r="I41" s="37">
        <v>0.01</v>
      </c>
      <c r="J41" s="38">
        <v>0.01</v>
      </c>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xGfSY0FSKsF1oiSGtQZHYQ7BnPVOY3Ctxdp9hxyXKWxoDHg8+n46U/a4jMSzgEHbRslYo6VEcSG8LSBJX3kZQ==" saltValue="nc8tY/urS4PNyIhyvF1q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453</v>
      </c>
      <c r="L45" s="60">
        <v>504</v>
      </c>
      <c r="M45" s="60">
        <v>609</v>
      </c>
      <c r="N45" s="60">
        <v>636</v>
      </c>
      <c r="O45" s="61">
        <v>665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164</v>
      </c>
      <c r="L48" s="64">
        <v>153</v>
      </c>
      <c r="M48" s="64">
        <v>148</v>
      </c>
      <c r="N48" s="64">
        <v>196</v>
      </c>
      <c r="O48" s="65">
        <v>197</v>
      </c>
      <c r="P48" s="48"/>
      <c r="Q48" s="48"/>
      <c r="R48" s="48"/>
      <c r="S48" s="48"/>
      <c r="T48" s="48"/>
      <c r="U48" s="48"/>
    </row>
    <row r="49" spans="1:21" ht="30.75" customHeight="1" x14ac:dyDescent="0.15">
      <c r="A49" s="48"/>
      <c r="B49" s="1178"/>
      <c r="C49" s="1179"/>
      <c r="D49" s="62"/>
      <c r="E49" s="1155" t="s">
        <v>14</v>
      </c>
      <c r="F49" s="1155"/>
      <c r="G49" s="1155"/>
      <c r="H49" s="1155"/>
      <c r="I49" s="1155"/>
      <c r="J49" s="1156"/>
      <c r="K49" s="63">
        <v>264</v>
      </c>
      <c r="L49" s="64">
        <v>272</v>
      </c>
      <c r="M49" s="64">
        <v>265</v>
      </c>
      <c r="N49" s="64">
        <v>266</v>
      </c>
      <c r="O49" s="65">
        <v>273</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869</v>
      </c>
      <c r="L52" s="64">
        <v>849</v>
      </c>
      <c r="M52" s="64">
        <v>852</v>
      </c>
      <c r="N52" s="64">
        <v>864</v>
      </c>
      <c r="O52" s="65">
        <v>886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12</v>
      </c>
      <c r="L53" s="69">
        <v>80</v>
      </c>
      <c r="M53" s="69">
        <v>170</v>
      </c>
      <c r="N53" s="69">
        <v>234</v>
      </c>
      <c r="O53" s="70">
        <v>249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Qe6lUFrr0W3NrfrCjeHk+v3iY0VHDqfHOu2t4mFf7QG39gJ1ElZxs04NbZVsFjMzgh98LLkIcji6uUV7Z3Sw==" saltValue="7cHfD7Qq0fumKi9+4u86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8376</v>
      </c>
      <c r="J41" s="344">
        <v>8739</v>
      </c>
      <c r="K41" s="344">
        <v>8243</v>
      </c>
      <c r="L41" s="344">
        <v>7699</v>
      </c>
      <c r="M41" s="345">
        <v>7382</v>
      </c>
    </row>
    <row r="42" spans="2:13" ht="27.75" customHeight="1" x14ac:dyDescent="0.15">
      <c r="B42" s="1186"/>
      <c r="C42" s="1187"/>
      <c r="D42" s="106"/>
      <c r="E42" s="1190" t="s">
        <v>32</v>
      </c>
      <c r="F42" s="1190"/>
      <c r="G42" s="1190"/>
      <c r="H42" s="1191"/>
      <c r="I42" s="346" t="s">
        <v>487</v>
      </c>
      <c r="J42" s="347" t="s">
        <v>487</v>
      </c>
      <c r="K42" s="347" t="s">
        <v>487</v>
      </c>
      <c r="L42" s="347" t="s">
        <v>487</v>
      </c>
      <c r="M42" s="348" t="s">
        <v>487</v>
      </c>
    </row>
    <row r="43" spans="2:13" ht="27.75" customHeight="1" x14ac:dyDescent="0.15">
      <c r="B43" s="1186"/>
      <c r="C43" s="1187"/>
      <c r="D43" s="106"/>
      <c r="E43" s="1190" t="s">
        <v>33</v>
      </c>
      <c r="F43" s="1190"/>
      <c r="G43" s="1190"/>
      <c r="H43" s="1191"/>
      <c r="I43" s="346">
        <v>2715</v>
      </c>
      <c r="J43" s="347">
        <v>2555</v>
      </c>
      <c r="K43" s="347">
        <v>2472</v>
      </c>
      <c r="L43" s="347">
        <v>2363</v>
      </c>
      <c r="M43" s="348">
        <v>2434</v>
      </c>
    </row>
    <row r="44" spans="2:13" ht="27.75" customHeight="1" x14ac:dyDescent="0.15">
      <c r="B44" s="1186"/>
      <c r="C44" s="1187"/>
      <c r="D44" s="106"/>
      <c r="E44" s="1190" t="s">
        <v>34</v>
      </c>
      <c r="F44" s="1190"/>
      <c r="G44" s="1190"/>
      <c r="H44" s="1191"/>
      <c r="I44" s="346">
        <v>4304</v>
      </c>
      <c r="J44" s="347">
        <v>3965</v>
      </c>
      <c r="K44" s="347">
        <v>3638</v>
      </c>
      <c r="L44" s="347">
        <v>3369</v>
      </c>
      <c r="M44" s="348">
        <v>3118</v>
      </c>
    </row>
    <row r="45" spans="2:13" ht="27.75" customHeight="1" x14ac:dyDescent="0.15">
      <c r="B45" s="1186"/>
      <c r="C45" s="1187"/>
      <c r="D45" s="106"/>
      <c r="E45" s="1190" t="s">
        <v>35</v>
      </c>
      <c r="F45" s="1190"/>
      <c r="G45" s="1190"/>
      <c r="H45" s="1191"/>
      <c r="I45" s="346">
        <v>832</v>
      </c>
      <c r="J45" s="347">
        <v>810</v>
      </c>
      <c r="K45" s="347">
        <v>811</v>
      </c>
      <c r="L45" s="347">
        <v>794</v>
      </c>
      <c r="M45" s="348">
        <v>839</v>
      </c>
    </row>
    <row r="46" spans="2:13" ht="27.75" customHeight="1" x14ac:dyDescent="0.15">
      <c r="B46" s="1186"/>
      <c r="C46" s="1187"/>
      <c r="D46" s="107"/>
      <c r="E46" s="1190" t="s">
        <v>36</v>
      </c>
      <c r="F46" s="1190"/>
      <c r="G46" s="1190"/>
      <c r="H46" s="1191"/>
      <c r="I46" s="346" t="s">
        <v>487</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v>242</v>
      </c>
      <c r="J49" s="347" t="s">
        <v>487</v>
      </c>
      <c r="K49" s="347" t="s">
        <v>487</v>
      </c>
      <c r="L49" s="347" t="s">
        <v>487</v>
      </c>
      <c r="M49" s="348">
        <v>201</v>
      </c>
    </row>
    <row r="50" spans="2:13" ht="27.75" customHeight="1" x14ac:dyDescent="0.15">
      <c r="B50" s="1184" t="s">
        <v>40</v>
      </c>
      <c r="C50" s="1185"/>
      <c r="D50" s="109"/>
      <c r="E50" s="1190" t="s">
        <v>41</v>
      </c>
      <c r="F50" s="1190"/>
      <c r="G50" s="1190"/>
      <c r="H50" s="1191"/>
      <c r="I50" s="346">
        <v>3236</v>
      </c>
      <c r="J50" s="347">
        <v>3860</v>
      </c>
      <c r="K50" s="347">
        <v>4544</v>
      </c>
      <c r="L50" s="347">
        <v>4756</v>
      </c>
      <c r="M50" s="348">
        <v>5530</v>
      </c>
    </row>
    <row r="51" spans="2:13" ht="27.75" customHeight="1" x14ac:dyDescent="0.15">
      <c r="B51" s="1186"/>
      <c r="C51" s="1187"/>
      <c r="D51" s="106"/>
      <c r="E51" s="1190" t="s">
        <v>42</v>
      </c>
      <c r="F51" s="1190"/>
      <c r="G51" s="1190"/>
      <c r="H51" s="1191"/>
      <c r="I51" s="346">
        <v>2017</v>
      </c>
      <c r="J51" s="347">
        <v>2406</v>
      </c>
      <c r="K51" s="347">
        <v>2338</v>
      </c>
      <c r="L51" s="347">
        <v>1804</v>
      </c>
      <c r="M51" s="348">
        <v>1697</v>
      </c>
    </row>
    <row r="52" spans="2:13" ht="27.75" customHeight="1" x14ac:dyDescent="0.15">
      <c r="B52" s="1188"/>
      <c r="C52" s="1189"/>
      <c r="D52" s="106"/>
      <c r="E52" s="1190" t="s">
        <v>43</v>
      </c>
      <c r="F52" s="1190"/>
      <c r="G52" s="1190"/>
      <c r="H52" s="1191"/>
      <c r="I52" s="346">
        <v>8604</v>
      </c>
      <c r="J52" s="347">
        <v>8692</v>
      </c>
      <c r="K52" s="347">
        <v>8353</v>
      </c>
      <c r="L52" s="347">
        <v>7843</v>
      </c>
      <c r="M52" s="348">
        <v>7766</v>
      </c>
    </row>
    <row r="53" spans="2:13" ht="27.75" customHeight="1" thickBot="1" x14ac:dyDescent="0.2">
      <c r="B53" s="1192" t="s">
        <v>19</v>
      </c>
      <c r="C53" s="1193"/>
      <c r="D53" s="110"/>
      <c r="E53" s="1194" t="s">
        <v>44</v>
      </c>
      <c r="F53" s="1194"/>
      <c r="G53" s="1194"/>
      <c r="H53" s="1195"/>
      <c r="I53" s="349">
        <v>2612</v>
      </c>
      <c r="J53" s="350">
        <v>1111</v>
      </c>
      <c r="K53" s="350">
        <v>-71</v>
      </c>
      <c r="L53" s="350">
        <v>-178</v>
      </c>
      <c r="M53" s="351">
        <v>-1021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kiuWqZCg3Rw3AVci9B6pn52scwVpB7lBC2ZG7c+v41jOwW4nB3316Fy74/JFQtJMgYWuUrPWbO4o9y3kWMbDg==" saltValue="l2U5NPlszEal3OYGgROi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2642</v>
      </c>
      <c r="G55" s="352">
        <v>2899</v>
      </c>
      <c r="H55" s="353">
        <v>3859</v>
      </c>
    </row>
    <row r="56" spans="2:8" ht="52.5" customHeight="1" x14ac:dyDescent="0.15">
      <c r="B56" s="122"/>
      <c r="C56" s="1213" t="s">
        <v>47</v>
      </c>
      <c r="D56" s="1213"/>
      <c r="E56" s="1214"/>
      <c r="F56" s="354">
        <v>27</v>
      </c>
      <c r="G56" s="354">
        <v>74</v>
      </c>
      <c r="H56" s="355">
        <v>95</v>
      </c>
    </row>
    <row r="57" spans="2:8" ht="53.25" customHeight="1" x14ac:dyDescent="0.15">
      <c r="B57" s="122"/>
      <c r="C57" s="1215" t="s">
        <v>48</v>
      </c>
      <c r="D57" s="1215"/>
      <c r="E57" s="1216"/>
      <c r="F57" s="356">
        <v>803</v>
      </c>
      <c r="G57" s="356">
        <v>635</v>
      </c>
      <c r="H57" s="357">
        <v>529</v>
      </c>
    </row>
    <row r="58" spans="2:8" ht="45.75" customHeight="1" x14ac:dyDescent="0.15">
      <c r="B58" s="123"/>
      <c r="C58" s="1203" t="s">
        <v>556</v>
      </c>
      <c r="D58" s="1204"/>
      <c r="E58" s="1205"/>
      <c r="F58" s="358">
        <v>596</v>
      </c>
      <c r="G58" s="358">
        <v>429</v>
      </c>
      <c r="H58" s="359">
        <v>339</v>
      </c>
    </row>
    <row r="59" spans="2:8" ht="45.75" customHeight="1" x14ac:dyDescent="0.15">
      <c r="B59" s="123"/>
      <c r="C59" s="1203" t="s">
        <v>557</v>
      </c>
      <c r="D59" s="1204"/>
      <c r="E59" s="1205"/>
      <c r="F59" s="358">
        <v>102</v>
      </c>
      <c r="G59" s="358">
        <v>101</v>
      </c>
      <c r="H59" s="359">
        <v>100</v>
      </c>
    </row>
    <row r="60" spans="2:8" ht="45.75" customHeight="1" x14ac:dyDescent="0.15">
      <c r="B60" s="123"/>
      <c r="C60" s="1203" t="s">
        <v>558</v>
      </c>
      <c r="D60" s="1204"/>
      <c r="E60" s="1205"/>
      <c r="F60" s="358">
        <v>58</v>
      </c>
      <c r="G60" s="358">
        <v>56</v>
      </c>
      <c r="H60" s="359">
        <v>53</v>
      </c>
    </row>
    <row r="61" spans="2:8" ht="45.75" customHeight="1" x14ac:dyDescent="0.15">
      <c r="B61" s="123"/>
      <c r="C61" s="1203" t="s">
        <v>559</v>
      </c>
      <c r="D61" s="1204"/>
      <c r="E61" s="1205"/>
      <c r="F61" s="358">
        <v>13</v>
      </c>
      <c r="G61" s="358">
        <v>18</v>
      </c>
      <c r="H61" s="359">
        <v>17</v>
      </c>
    </row>
    <row r="62" spans="2:8" ht="45.75" customHeight="1" thickBot="1" x14ac:dyDescent="0.2">
      <c r="B62" s="124"/>
      <c r="C62" s="1206" t="s">
        <v>560</v>
      </c>
      <c r="D62" s="1207"/>
      <c r="E62" s="1208"/>
      <c r="F62" s="360">
        <v>20</v>
      </c>
      <c r="G62" s="360">
        <v>17</v>
      </c>
      <c r="H62" s="361">
        <v>14</v>
      </c>
    </row>
    <row r="63" spans="2:8" ht="52.5" customHeight="1" thickBot="1" x14ac:dyDescent="0.2">
      <c r="B63" s="125"/>
      <c r="C63" s="1209" t="s">
        <v>49</v>
      </c>
      <c r="D63" s="1209"/>
      <c r="E63" s="1210"/>
      <c r="F63" s="362">
        <v>3473</v>
      </c>
      <c r="G63" s="362">
        <v>3608</v>
      </c>
      <c r="H63" s="363">
        <v>4482</v>
      </c>
    </row>
    <row r="64" spans="2:8" x14ac:dyDescent="0.15"/>
  </sheetData>
  <sheetProtection algorithmName="SHA-512" hashValue="y5gYJ8EI6otYipkL7ornwOQ5qVIEg8f0S95DMQZSLpQQRVQ4OzrIBdR0EfLVEUJ0MBfuZpR6Tx1heg1PqP+fDQ==" saltValue="wvub/CDzx3GXkBGHWyiK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72829</v>
      </c>
      <c r="E3" s="144"/>
      <c r="F3" s="145">
        <v>52068</v>
      </c>
      <c r="G3" s="146"/>
      <c r="H3" s="147"/>
    </row>
    <row r="4" spans="1:8" x14ac:dyDescent="0.15">
      <c r="A4" s="148"/>
      <c r="B4" s="149"/>
      <c r="C4" s="150"/>
      <c r="D4" s="151">
        <v>48653</v>
      </c>
      <c r="E4" s="152"/>
      <c r="F4" s="153">
        <v>26936</v>
      </c>
      <c r="G4" s="154"/>
      <c r="H4" s="155"/>
    </row>
    <row r="5" spans="1:8" x14ac:dyDescent="0.15">
      <c r="A5" s="136" t="s">
        <v>520</v>
      </c>
      <c r="B5" s="141"/>
      <c r="C5" s="142"/>
      <c r="D5" s="143">
        <v>74336</v>
      </c>
      <c r="E5" s="144"/>
      <c r="F5" s="145">
        <v>47161</v>
      </c>
      <c r="G5" s="146"/>
      <c r="H5" s="147"/>
    </row>
    <row r="6" spans="1:8" x14ac:dyDescent="0.15">
      <c r="A6" s="148"/>
      <c r="B6" s="149"/>
      <c r="C6" s="150"/>
      <c r="D6" s="151">
        <v>56971</v>
      </c>
      <c r="E6" s="152"/>
      <c r="F6" s="153">
        <v>24595</v>
      </c>
      <c r="G6" s="154"/>
      <c r="H6" s="155"/>
    </row>
    <row r="7" spans="1:8" x14ac:dyDescent="0.15">
      <c r="A7" s="136" t="s">
        <v>521</v>
      </c>
      <c r="B7" s="141"/>
      <c r="C7" s="142"/>
      <c r="D7" s="143">
        <v>30982</v>
      </c>
      <c r="E7" s="144"/>
      <c r="F7" s="145">
        <v>43423</v>
      </c>
      <c r="G7" s="146"/>
      <c r="H7" s="147"/>
    </row>
    <row r="8" spans="1:8" x14ac:dyDescent="0.15">
      <c r="A8" s="148"/>
      <c r="B8" s="149"/>
      <c r="C8" s="150"/>
      <c r="D8" s="151">
        <v>25247</v>
      </c>
      <c r="E8" s="152"/>
      <c r="F8" s="153">
        <v>22207</v>
      </c>
      <c r="G8" s="154"/>
      <c r="H8" s="155"/>
    </row>
    <row r="9" spans="1:8" x14ac:dyDescent="0.15">
      <c r="A9" s="136" t="s">
        <v>522</v>
      </c>
      <c r="B9" s="141"/>
      <c r="C9" s="142"/>
      <c r="D9" s="143">
        <v>24269</v>
      </c>
      <c r="E9" s="144"/>
      <c r="F9" s="145">
        <v>45265</v>
      </c>
      <c r="G9" s="146"/>
      <c r="H9" s="147"/>
    </row>
    <row r="10" spans="1:8" x14ac:dyDescent="0.15">
      <c r="A10" s="148"/>
      <c r="B10" s="149"/>
      <c r="C10" s="150"/>
      <c r="D10" s="151">
        <v>18681</v>
      </c>
      <c r="E10" s="152"/>
      <c r="F10" s="153">
        <v>22600</v>
      </c>
      <c r="G10" s="154"/>
      <c r="H10" s="155"/>
    </row>
    <row r="11" spans="1:8" x14ac:dyDescent="0.15">
      <c r="A11" s="136" t="s">
        <v>523</v>
      </c>
      <c r="B11" s="141"/>
      <c r="C11" s="142"/>
      <c r="D11" s="143">
        <v>33317</v>
      </c>
      <c r="E11" s="144"/>
      <c r="F11" s="145">
        <v>54621</v>
      </c>
      <c r="G11" s="146"/>
      <c r="H11" s="147"/>
    </row>
    <row r="12" spans="1:8" x14ac:dyDescent="0.15">
      <c r="A12" s="148"/>
      <c r="B12" s="149"/>
      <c r="C12" s="156"/>
      <c r="D12" s="151">
        <v>19749</v>
      </c>
      <c r="E12" s="152"/>
      <c r="F12" s="153">
        <v>30892</v>
      </c>
      <c r="G12" s="154"/>
      <c r="H12" s="155"/>
    </row>
    <row r="13" spans="1:8" x14ac:dyDescent="0.15">
      <c r="A13" s="136"/>
      <c r="B13" s="141"/>
      <c r="C13" s="157"/>
      <c r="D13" s="158">
        <v>47147</v>
      </c>
      <c r="E13" s="159"/>
      <c r="F13" s="160">
        <v>48508</v>
      </c>
      <c r="G13" s="161"/>
      <c r="H13" s="147"/>
    </row>
    <row r="14" spans="1:8" x14ac:dyDescent="0.15">
      <c r="A14" s="148"/>
      <c r="B14" s="149"/>
      <c r="C14" s="150"/>
      <c r="D14" s="151">
        <v>33860</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4.79</v>
      </c>
      <c r="C19" s="162">
        <f>ROUND(VALUE(SUBSTITUTE(実質収支比率等に係る経年分析!G$48,"▲","-")),2)</f>
        <v>6.33</v>
      </c>
      <c r="D19" s="162">
        <f>ROUND(VALUE(SUBSTITUTE(実質収支比率等に係る経年分析!H$48,"▲","-")),2)</f>
        <v>7.07</v>
      </c>
      <c r="E19" s="162">
        <f>ROUND(VALUE(SUBSTITUTE(実質収支比率等に係る経年分析!I$48,"▲","-")),2)</f>
        <v>10.5</v>
      </c>
      <c r="F19" s="162">
        <f>ROUND(VALUE(SUBSTITUTE(実質収支比率等に係る経年分析!J$48,"▲","-")),2)</f>
        <v>11.72</v>
      </c>
    </row>
    <row r="20" spans="1:11" x14ac:dyDescent="0.15">
      <c r="A20" s="162" t="s">
        <v>53</v>
      </c>
      <c r="B20" s="162">
        <f>ROUND(VALUE(SUBSTITUTE(実質収支比率等に係る経年分析!F$47,"▲","-")),2)</f>
        <v>34.56</v>
      </c>
      <c r="C20" s="162">
        <f>ROUND(VALUE(SUBSTITUTE(実質収支比率等に係る経年分析!G$47,"▲","-")),2)</f>
        <v>40.380000000000003</v>
      </c>
      <c r="D20" s="162">
        <f>ROUND(VALUE(SUBSTITUTE(実質収支比率等に係る経年分析!H$47,"▲","-")),2)</f>
        <v>47.79</v>
      </c>
      <c r="E20" s="162">
        <f>ROUND(VALUE(SUBSTITUTE(実質収支比率等に係る経年分析!I$47,"▲","-")),2)</f>
        <v>51.45</v>
      </c>
      <c r="F20" s="162">
        <f>ROUND(VALUE(SUBSTITUTE(実質収支比率等に係る経年分析!J$47,"▲","-")),2)</f>
        <v>65.989999999999995</v>
      </c>
    </row>
    <row r="21" spans="1:11" x14ac:dyDescent="0.15">
      <c r="A21" s="162" t="s">
        <v>54</v>
      </c>
      <c r="B21" s="162">
        <f>IF(ISNUMBER(VALUE(SUBSTITUTE(実質収支比率等に係る経年分析!F$49,"▲","-"))),ROUND(VALUE(SUBSTITUTE(実質収支比率等に係る経年分析!F$49,"▲","-")),2),NA())</f>
        <v>-3.16</v>
      </c>
      <c r="C21" s="162">
        <f>IF(ISNUMBER(VALUE(SUBSTITUTE(実質収支比率等に係る経年分析!G$49,"▲","-"))),ROUND(VALUE(SUBSTITUTE(実質収支比率等に係る経年分析!G$49,"▲","-")),2),NA())</f>
        <v>7.13</v>
      </c>
      <c r="D21" s="162">
        <f>IF(ISNUMBER(VALUE(SUBSTITUTE(実質収支比率等に係る経年分析!H$49,"▲","-"))),ROUND(VALUE(SUBSTITUTE(実質収支比率等に係る経年分析!H$49,"▲","-")),2),NA())</f>
        <v>3.05</v>
      </c>
      <c r="E21" s="162">
        <f>IF(ISNUMBER(VALUE(SUBSTITUTE(実質収支比率等に係る経年分析!I$49,"▲","-"))),ROUND(VALUE(SUBSTITUTE(実質収支比率等に係る経年分析!I$49,"▲","-")),2),NA())</f>
        <v>3.68</v>
      </c>
      <c r="F21" s="162">
        <f>IF(ISNUMBER(VALUE(SUBSTITUTE(実質収支比率等に係る経年分析!J$49,"▲","-"))),ROUND(VALUE(SUBSTITUTE(実質収支比率等に係る経年分析!J$49,"▲","-")),2),NA())</f>
        <v>11.17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地方卸売市場事業特別会計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仙南夜間初期急患センター事業特別会計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0.05</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0.55000000000000004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0.51</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0.57999999999999996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0.51</v>
      </c>
    </row>
    <row r="34" spans="1:16" x14ac:dyDescent="0.15">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2.68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3.56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4.71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6.16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7.15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6.27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6.95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10.42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11.66</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22.34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21.25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22.04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21.88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20.82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869</v>
      </c>
      <c r="E42" s="164"/>
      <c r="F42" s="164"/>
      <c r="G42" s="164">
        <f>'実質公債費比率（分子）の構造'!L$52</f>
        <v>849</v>
      </c>
      <c r="H42" s="164"/>
      <c r="I42" s="164"/>
      <c r="J42" s="164">
        <f>'実質公債費比率（分子）の構造'!M$52</f>
        <v>852</v>
      </c>
      <c r="K42" s="164"/>
      <c r="L42" s="164"/>
      <c r="M42" s="164">
        <f>'実質公債費比率（分子）の構造'!N$52</f>
        <v>864</v>
      </c>
      <c r="N42" s="164"/>
      <c r="O42" s="164"/>
      <c r="P42" s="164">
        <f>'実質公債費比率（分子）の構造'!O$52</f>
        <v>886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264</v>
      </c>
      <c r="C45" s="164"/>
      <c r="D45" s="164"/>
      <c r="E45" s="164">
        <f>'実質公債費比率（分子）の構造'!L$49</f>
        <v>272</v>
      </c>
      <c r="F45" s="164"/>
      <c r="G45" s="164"/>
      <c r="H45" s="164">
        <f>'実質公債費比率（分子）の構造'!M$49</f>
        <v>265</v>
      </c>
      <c r="I45" s="164"/>
      <c r="J45" s="164"/>
      <c r="K45" s="164">
        <f>'実質公債費比率（分子）の構造'!N$49</f>
        <v>266</v>
      </c>
      <c r="L45" s="164"/>
      <c r="M45" s="164"/>
      <c r="N45" s="164">
        <f>'実質公債費比率（分子）の構造'!O$49</f>
        <v>273</v>
      </c>
      <c r="O45" s="164"/>
      <c r="P45" s="164"/>
    </row>
    <row r="46" spans="1:16" x14ac:dyDescent="0.15">
      <c r="A46" s="164" t="s">
        <v>64</v>
      </c>
      <c r="B46" s="164">
        <f>'実質公債費比率（分子）の構造'!K$48</f>
        <v>164</v>
      </c>
      <c r="C46" s="164"/>
      <c r="D46" s="164"/>
      <c r="E46" s="164">
        <f>'実質公債費比率（分子）の構造'!L$48</f>
        <v>153</v>
      </c>
      <c r="F46" s="164"/>
      <c r="G46" s="164"/>
      <c r="H46" s="164">
        <f>'実質公債費比率（分子）の構造'!M$48</f>
        <v>148</v>
      </c>
      <c r="I46" s="164"/>
      <c r="J46" s="164"/>
      <c r="K46" s="164">
        <f>'実質公債費比率（分子）の構造'!N$48</f>
        <v>196</v>
      </c>
      <c r="L46" s="164"/>
      <c r="M46" s="164"/>
      <c r="N46" s="164">
        <f>'実質公債費比率（分子）の構造'!O$48</f>
        <v>197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453</v>
      </c>
      <c r="C49" s="164"/>
      <c r="D49" s="164"/>
      <c r="E49" s="164">
        <f>'実質公債費比率（分子）の構造'!L$45</f>
        <v>504</v>
      </c>
      <c r="F49" s="164"/>
      <c r="G49" s="164"/>
      <c r="H49" s="164">
        <f>'実質公債費比率（分子）の構造'!M$45</f>
        <v>609</v>
      </c>
      <c r="I49" s="164"/>
      <c r="J49" s="164"/>
      <c r="K49" s="164">
        <f>'実質公債費比率（分子）の構造'!N$45</f>
        <v>636</v>
      </c>
      <c r="L49" s="164"/>
      <c r="M49" s="164"/>
      <c r="N49" s="164">
        <f>'実質公債費比率（分子）の構造'!O$45</f>
        <v>665</v>
      </c>
      <c r="O49" s="164"/>
      <c r="P49" s="164"/>
    </row>
    <row r="50" spans="1:16" x14ac:dyDescent="0.15">
      <c r="A50" s="164" t="s">
        <v>67</v>
      </c>
      <c r="B50" s="164" t="e">
        <f>NA()</f>
        <v>#N/A</v>
      </c>
      <c r="C50" s="164">
        <f>IF(ISNUMBER('実質公債費比率（分子）の構造'!K$53),'実質公債費比率（分子）の構造'!K$53,NA())</f>
        <v>12</v>
      </c>
      <c r="D50" s="164" t="e">
        <f>NA()</f>
        <v>#N/A</v>
      </c>
      <c r="E50" s="164" t="e">
        <f>NA()</f>
        <v>#N/A</v>
      </c>
      <c r="F50" s="164">
        <f>IF(ISNUMBER('実質公債費比率（分子）の構造'!L$53),'実質公債費比率（分子）の構造'!L$53,NA())</f>
        <v>80</v>
      </c>
      <c r="G50" s="164" t="e">
        <f>NA()</f>
        <v>#N/A</v>
      </c>
      <c r="H50" s="164" t="e">
        <f>NA()</f>
        <v>#N/A</v>
      </c>
      <c r="I50" s="164">
        <f>IF(ISNUMBER('実質公債費比率（分子）の構造'!M$53),'実質公債費比率（分子）の構造'!M$53,NA())</f>
        <v>170</v>
      </c>
      <c r="J50" s="164" t="e">
        <f>NA()</f>
        <v>#N/A</v>
      </c>
      <c r="K50" s="164" t="e">
        <f>NA()</f>
        <v>#N/A</v>
      </c>
      <c r="L50" s="164">
        <f>IF(ISNUMBER('実質公債費比率（分子）の構造'!N$53),'実質公債費比率（分子）の構造'!N$53,NA())</f>
        <v>234</v>
      </c>
      <c r="M50" s="164" t="e">
        <f>NA()</f>
        <v>#N/A</v>
      </c>
      <c r="N50" s="164" t="e">
        <f>NA()</f>
        <v>#N/A</v>
      </c>
      <c r="O50" s="164">
        <f>IF(ISNUMBER('実質公債費比率（分子）の構造'!O$53),'実質公債費比率（分子）の構造'!O$53,NA())</f>
        <v>249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8604</v>
      </c>
      <c r="E56" s="163"/>
      <c r="F56" s="163"/>
      <c r="G56" s="163">
        <f>'将来負担比率（分子）の構造'!J$52</f>
        <v>8692</v>
      </c>
      <c r="H56" s="163"/>
      <c r="I56" s="163"/>
      <c r="J56" s="163">
        <f>'将来負担比率（分子）の構造'!K$52</f>
        <v>8353</v>
      </c>
      <c r="K56" s="163"/>
      <c r="L56" s="163"/>
      <c r="M56" s="163">
        <f>'将来負担比率（分子）の構造'!L$52</f>
        <v>7843</v>
      </c>
      <c r="N56" s="163"/>
      <c r="O56" s="163"/>
      <c r="P56" s="163">
        <f>'将来負担比率（分子）の構造'!M$52</f>
        <v>7766</v>
      </c>
    </row>
    <row r="57" spans="1:16" x14ac:dyDescent="0.15">
      <c r="A57" s="163" t="s">
        <v>42</v>
      </c>
      <c r="B57" s="163"/>
      <c r="C57" s="163"/>
      <c r="D57" s="163">
        <f>'将来負担比率（分子）の構造'!I$51</f>
        <v>2017</v>
      </c>
      <c r="E57" s="163"/>
      <c r="F57" s="163"/>
      <c r="G57" s="163">
        <f>'将来負担比率（分子）の構造'!J$51</f>
        <v>2406</v>
      </c>
      <c r="H57" s="163"/>
      <c r="I57" s="163"/>
      <c r="J57" s="163">
        <f>'将来負担比率（分子）の構造'!K$51</f>
        <v>2338</v>
      </c>
      <c r="K57" s="163"/>
      <c r="L57" s="163"/>
      <c r="M57" s="163">
        <f>'将来負担比率（分子）の構造'!L$51</f>
        <v>1804</v>
      </c>
      <c r="N57" s="163"/>
      <c r="O57" s="163"/>
      <c r="P57" s="163">
        <f>'将来負担比率（分子）の構造'!M$51</f>
        <v>1697</v>
      </c>
    </row>
    <row r="58" spans="1:16" x14ac:dyDescent="0.15">
      <c r="A58" s="163" t="s">
        <v>41</v>
      </c>
      <c r="B58" s="163"/>
      <c r="C58" s="163"/>
      <c r="D58" s="163">
        <f>'将来負担比率（分子）の構造'!I$50</f>
        <v>3236</v>
      </c>
      <c r="E58" s="163"/>
      <c r="F58" s="163"/>
      <c r="G58" s="163">
        <f>'将来負担比率（分子）の構造'!J$50</f>
        <v>3860</v>
      </c>
      <c r="H58" s="163"/>
      <c r="I58" s="163"/>
      <c r="J58" s="163">
        <f>'将来負担比率（分子）の構造'!K$50</f>
        <v>4544</v>
      </c>
      <c r="K58" s="163"/>
      <c r="L58" s="163"/>
      <c r="M58" s="163">
        <f>'将来負担比率（分子）の構造'!L$50</f>
        <v>4756</v>
      </c>
      <c r="N58" s="163"/>
      <c r="O58" s="163"/>
      <c r="P58" s="163">
        <f>'将来負担比率（分子）の構造'!M$50</f>
        <v>5530</v>
      </c>
    </row>
    <row r="59" spans="1:16" x14ac:dyDescent="0.15">
      <c r="A59" s="163" t="s">
        <v>39</v>
      </c>
      <c r="B59" s="163">
        <f>'将来負担比率（分子）の構造'!I$49</f>
        <v>242</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f>'将来負担比率（分子）の構造'!M$49</f>
        <v>201</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832</v>
      </c>
      <c r="C62" s="163"/>
      <c r="D62" s="163"/>
      <c r="E62" s="163">
        <f>'将来負担比率（分子）の構造'!J$45</f>
        <v>810</v>
      </c>
      <c r="F62" s="163"/>
      <c r="G62" s="163"/>
      <c r="H62" s="163">
        <f>'将来負担比率（分子）の構造'!K$45</f>
        <v>811</v>
      </c>
      <c r="I62" s="163"/>
      <c r="J62" s="163"/>
      <c r="K62" s="163">
        <f>'将来負担比率（分子）の構造'!L$45</f>
        <v>794</v>
      </c>
      <c r="L62" s="163"/>
      <c r="M62" s="163"/>
      <c r="N62" s="163">
        <f>'将来負担比率（分子）の構造'!M$45</f>
        <v>839</v>
      </c>
      <c r="O62" s="163"/>
      <c r="P62" s="163"/>
    </row>
    <row r="63" spans="1:16" x14ac:dyDescent="0.15">
      <c r="A63" s="163" t="s">
        <v>34</v>
      </c>
      <c r="B63" s="163">
        <f>'将来負担比率（分子）の構造'!I$44</f>
        <v>4304</v>
      </c>
      <c r="C63" s="163"/>
      <c r="D63" s="163"/>
      <c r="E63" s="163">
        <f>'将来負担比率（分子）の構造'!J$44</f>
        <v>3965</v>
      </c>
      <c r="F63" s="163"/>
      <c r="G63" s="163"/>
      <c r="H63" s="163">
        <f>'将来負担比率（分子）の構造'!K$44</f>
        <v>3638</v>
      </c>
      <c r="I63" s="163"/>
      <c r="J63" s="163"/>
      <c r="K63" s="163">
        <f>'将来負担比率（分子）の構造'!L$44</f>
        <v>3369</v>
      </c>
      <c r="L63" s="163"/>
      <c r="M63" s="163"/>
      <c r="N63" s="163">
        <f>'将来負担比率（分子）の構造'!M$44</f>
        <v>3118</v>
      </c>
      <c r="O63" s="163"/>
      <c r="P63" s="163"/>
    </row>
    <row r="64" spans="1:16" x14ac:dyDescent="0.15">
      <c r="A64" s="163" t="s">
        <v>33</v>
      </c>
      <c r="B64" s="163">
        <f>'将来負担比率（分子）の構造'!I$43</f>
        <v>2715</v>
      </c>
      <c r="C64" s="163"/>
      <c r="D64" s="163"/>
      <c r="E64" s="163">
        <f>'将来負担比率（分子）の構造'!J$43</f>
        <v>2555</v>
      </c>
      <c r="F64" s="163"/>
      <c r="G64" s="163"/>
      <c r="H64" s="163">
        <f>'将来負担比率（分子）の構造'!K$43</f>
        <v>2472</v>
      </c>
      <c r="I64" s="163"/>
      <c r="J64" s="163"/>
      <c r="K64" s="163">
        <f>'将来負担比率（分子）の構造'!L$43</f>
        <v>2363</v>
      </c>
      <c r="L64" s="163"/>
      <c r="M64" s="163"/>
      <c r="N64" s="163">
        <f>'将来負担比率（分子）の構造'!M$43</f>
        <v>2434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8376</v>
      </c>
      <c r="C66" s="163"/>
      <c r="D66" s="163"/>
      <c r="E66" s="163">
        <f>'将来負担比率（分子）の構造'!J$41</f>
        <v>8739</v>
      </c>
      <c r="F66" s="163"/>
      <c r="G66" s="163"/>
      <c r="H66" s="163">
        <f>'将来負担比率（分子）の構造'!K$41</f>
        <v>8243</v>
      </c>
      <c r="I66" s="163"/>
      <c r="J66" s="163"/>
      <c r="K66" s="163">
        <f>'将来負担比率（分子）の構造'!L$41</f>
        <v>7699</v>
      </c>
      <c r="L66" s="163"/>
      <c r="M66" s="163"/>
      <c r="N66" s="163">
        <f>'将来負担比率（分子）の構造'!M$41</f>
        <v>7382</v>
      </c>
      <c r="O66" s="163"/>
      <c r="P66" s="163"/>
    </row>
    <row r="67" spans="1:16" x14ac:dyDescent="0.15">
      <c r="A67" s="163" t="s">
        <v>71</v>
      </c>
      <c r="B67" s="163" t="e">
        <f>NA()</f>
        <v>#N/A</v>
      </c>
      <c r="C67" s="163">
        <f>IF(ISNUMBER('将来負担比率（分子）の構造'!I$53), IF('将来負担比率（分子）の構造'!I$53 &lt; 0, 0, '将来負担比率（分子）の構造'!I$53), NA())</f>
        <v>2612</v>
      </c>
      <c r="D67" s="163" t="e">
        <f>NA()</f>
        <v>#N/A</v>
      </c>
      <c r="E67" s="163" t="e">
        <f>NA()</f>
        <v>#N/A</v>
      </c>
      <c r="F67" s="163">
        <f>IF(ISNUMBER('将来負担比率（分子）の構造'!J$53), IF('将来負担比率（分子）の構造'!J$53 &lt; 0, 0, '将来負担比率（分子）の構造'!J$53), NA())</f>
        <v>1111</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2642</v>
      </c>
      <c r="C72" s="167">
        <f>基金残高に係る経年分析!G55</f>
        <v>2899</v>
      </c>
      <c r="D72" s="167">
        <f>基金残高に係る経年分析!H55</f>
        <v>3859</v>
      </c>
    </row>
    <row r="73" spans="1:16" x14ac:dyDescent="0.15">
      <c r="A73" s="166" t="s">
        <v>74</v>
      </c>
      <c r="B73" s="167">
        <f>基金残高に係る経年分析!F56</f>
        <v>27</v>
      </c>
      <c r="C73" s="167">
        <f>基金残高に係る経年分析!G56</f>
        <v>74</v>
      </c>
      <c r="D73" s="167">
        <f>基金残高に係る経年分析!H56</f>
        <v>95</v>
      </c>
    </row>
    <row r="74" spans="1:16" x14ac:dyDescent="0.15">
      <c r="A74" s="166" t="s">
        <v>75</v>
      </c>
      <c r="B74" s="167">
        <f>基金残高に係る経年分析!F57</f>
        <v>803</v>
      </c>
      <c r="C74" s="167">
        <f>基金残高に係る経年分析!G57</f>
        <v>635</v>
      </c>
      <c r="D74" s="167">
        <f>基金残高に係る経年分析!H57</f>
        <v>529</v>
      </c>
    </row>
  </sheetData>
  <sheetProtection algorithmName="SHA-512" hashValue="dQhtc2y8tHTCylu+PvDPT5XozaH3iO+EiwRIILVj/vFenqz2eYz3NqMUJkReoQflCahRdtyK4TmYiRPavjvffg==" saltValue="Xr3O8rJNy6nXkn/JXejD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3109438</v>
      </c>
      <c r="S5" s="677"/>
      <c r="T5" s="677"/>
      <c r="U5" s="677"/>
      <c r="V5" s="677"/>
      <c r="W5" s="677"/>
      <c r="X5" s="677"/>
      <c r="Y5" s="702"/>
      <c r="Z5" s="715">
        <v>24.4</v>
      </c>
      <c r="AA5" s="715"/>
      <c r="AB5" s="715"/>
      <c r="AC5" s="715"/>
      <c r="AD5" s="716">
        <v>2865913</v>
      </c>
      <c r="AE5" s="716"/>
      <c r="AF5" s="716"/>
      <c r="AG5" s="716"/>
      <c r="AH5" s="716"/>
      <c r="AI5" s="716"/>
      <c r="AJ5" s="716"/>
      <c r="AK5" s="716"/>
      <c r="AL5" s="703">
        <v>48.3</v>
      </c>
      <c r="AM5" s="685"/>
      <c r="AN5" s="685"/>
      <c r="AO5" s="704"/>
      <c r="AP5" s="679" t="s">
        <v>215</v>
      </c>
      <c r="AQ5" s="680"/>
      <c r="AR5" s="680"/>
      <c r="AS5" s="680"/>
      <c r="AT5" s="680"/>
      <c r="AU5" s="680"/>
      <c r="AV5" s="680"/>
      <c r="AW5" s="680"/>
      <c r="AX5" s="680"/>
      <c r="AY5" s="680"/>
      <c r="AZ5" s="680"/>
      <c r="BA5" s="680"/>
      <c r="BB5" s="680"/>
      <c r="BC5" s="680"/>
      <c r="BD5" s="680"/>
      <c r="BE5" s="680"/>
      <c r="BF5" s="681"/>
      <c r="BG5" s="621">
        <v>2859763</v>
      </c>
      <c r="BH5" s="622"/>
      <c r="BI5" s="622"/>
      <c r="BJ5" s="622"/>
      <c r="BK5" s="622"/>
      <c r="BL5" s="622"/>
      <c r="BM5" s="622"/>
      <c r="BN5" s="623"/>
      <c r="BO5" s="659">
        <v>92</v>
      </c>
      <c r="BP5" s="659"/>
      <c r="BQ5" s="659"/>
      <c r="BR5" s="659"/>
      <c r="BS5" s="660" t="s">
        <v>121</v>
      </c>
      <c r="BT5" s="660"/>
      <c r="BU5" s="660"/>
      <c r="BV5" s="660"/>
      <c r="BW5" s="660"/>
      <c r="BX5" s="660"/>
      <c r="BY5" s="660"/>
      <c r="BZ5" s="660"/>
      <c r="CA5" s="660"/>
      <c r="CB5" s="695"/>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85593</v>
      </c>
      <c r="S6" s="622"/>
      <c r="T6" s="622"/>
      <c r="U6" s="622"/>
      <c r="V6" s="622"/>
      <c r="W6" s="622"/>
      <c r="X6" s="622"/>
      <c r="Y6" s="623"/>
      <c r="Z6" s="659">
        <v>0.7</v>
      </c>
      <c r="AA6" s="659"/>
      <c r="AB6" s="659"/>
      <c r="AC6" s="659"/>
      <c r="AD6" s="660">
        <v>85593</v>
      </c>
      <c r="AE6" s="660"/>
      <c r="AF6" s="660"/>
      <c r="AG6" s="660"/>
      <c r="AH6" s="660"/>
      <c r="AI6" s="660"/>
      <c r="AJ6" s="660"/>
      <c r="AK6" s="660"/>
      <c r="AL6" s="624">
        <v>1.4</v>
      </c>
      <c r="AM6" s="625"/>
      <c r="AN6" s="625"/>
      <c r="AO6" s="661"/>
      <c r="AP6" s="618" t="s">
        <v>220</v>
      </c>
      <c r="AQ6" s="619"/>
      <c r="AR6" s="619"/>
      <c r="AS6" s="619"/>
      <c r="AT6" s="619"/>
      <c r="AU6" s="619"/>
      <c r="AV6" s="619"/>
      <c r="AW6" s="619"/>
      <c r="AX6" s="619"/>
      <c r="AY6" s="619"/>
      <c r="AZ6" s="619"/>
      <c r="BA6" s="619"/>
      <c r="BB6" s="619"/>
      <c r="BC6" s="619"/>
      <c r="BD6" s="619"/>
      <c r="BE6" s="619"/>
      <c r="BF6" s="620"/>
      <c r="BG6" s="621">
        <v>2859763</v>
      </c>
      <c r="BH6" s="622"/>
      <c r="BI6" s="622"/>
      <c r="BJ6" s="622"/>
      <c r="BK6" s="622"/>
      <c r="BL6" s="622"/>
      <c r="BM6" s="622"/>
      <c r="BN6" s="623"/>
      <c r="BO6" s="659">
        <v>92</v>
      </c>
      <c r="BP6" s="659"/>
      <c r="BQ6" s="659"/>
      <c r="BR6" s="659"/>
      <c r="BS6" s="660" t="s">
        <v>121</v>
      </c>
      <c r="BT6" s="660"/>
      <c r="BU6" s="660"/>
      <c r="BV6" s="660"/>
      <c r="BW6" s="660"/>
      <c r="BX6" s="660"/>
      <c r="BY6" s="660"/>
      <c r="BZ6" s="660"/>
      <c r="CA6" s="660"/>
      <c r="CB6" s="695"/>
      <c r="CD6" s="679" t="s">
        <v>221</v>
      </c>
      <c r="CE6" s="680"/>
      <c r="CF6" s="680"/>
      <c r="CG6" s="680"/>
      <c r="CH6" s="680"/>
      <c r="CI6" s="680"/>
      <c r="CJ6" s="680"/>
      <c r="CK6" s="680"/>
      <c r="CL6" s="680"/>
      <c r="CM6" s="680"/>
      <c r="CN6" s="680"/>
      <c r="CO6" s="680"/>
      <c r="CP6" s="680"/>
      <c r="CQ6" s="681"/>
      <c r="CR6" s="621">
        <v>109522</v>
      </c>
      <c r="CS6" s="622"/>
      <c r="CT6" s="622"/>
      <c r="CU6" s="622"/>
      <c r="CV6" s="622"/>
      <c r="CW6" s="622"/>
      <c r="CX6" s="622"/>
      <c r="CY6" s="623"/>
      <c r="CZ6" s="703">
        <v>0.9</v>
      </c>
      <c r="DA6" s="685"/>
      <c r="DB6" s="685"/>
      <c r="DC6" s="705"/>
      <c r="DD6" s="627" t="s">
        <v>121</v>
      </c>
      <c r="DE6" s="622"/>
      <c r="DF6" s="622"/>
      <c r="DG6" s="622"/>
      <c r="DH6" s="622"/>
      <c r="DI6" s="622"/>
      <c r="DJ6" s="622"/>
      <c r="DK6" s="622"/>
      <c r="DL6" s="622"/>
      <c r="DM6" s="622"/>
      <c r="DN6" s="622"/>
      <c r="DO6" s="622"/>
      <c r="DP6" s="623"/>
      <c r="DQ6" s="627">
        <v>109522</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1020</v>
      </c>
      <c r="S7" s="622"/>
      <c r="T7" s="622"/>
      <c r="U7" s="622"/>
      <c r="V7" s="622"/>
      <c r="W7" s="622"/>
      <c r="X7" s="622"/>
      <c r="Y7" s="623"/>
      <c r="Z7" s="659">
        <v>0</v>
      </c>
      <c r="AA7" s="659"/>
      <c r="AB7" s="659"/>
      <c r="AC7" s="659"/>
      <c r="AD7" s="660">
        <v>1020</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1276229</v>
      </c>
      <c r="BH7" s="622"/>
      <c r="BI7" s="622"/>
      <c r="BJ7" s="622"/>
      <c r="BK7" s="622"/>
      <c r="BL7" s="622"/>
      <c r="BM7" s="622"/>
      <c r="BN7" s="623"/>
      <c r="BO7" s="659">
        <v>41</v>
      </c>
      <c r="BP7" s="659"/>
      <c r="BQ7" s="659"/>
      <c r="BR7" s="659"/>
      <c r="BS7" s="660" t="s">
        <v>121</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3138594</v>
      </c>
      <c r="CS7" s="622"/>
      <c r="CT7" s="622"/>
      <c r="CU7" s="622"/>
      <c r="CV7" s="622"/>
      <c r="CW7" s="622"/>
      <c r="CX7" s="622"/>
      <c r="CY7" s="623"/>
      <c r="CZ7" s="659">
        <v>26.1</v>
      </c>
      <c r="DA7" s="659"/>
      <c r="DB7" s="659"/>
      <c r="DC7" s="659"/>
      <c r="DD7" s="627">
        <v>23486</v>
      </c>
      <c r="DE7" s="622"/>
      <c r="DF7" s="622"/>
      <c r="DG7" s="622"/>
      <c r="DH7" s="622"/>
      <c r="DI7" s="622"/>
      <c r="DJ7" s="622"/>
      <c r="DK7" s="622"/>
      <c r="DL7" s="622"/>
      <c r="DM7" s="622"/>
      <c r="DN7" s="622"/>
      <c r="DO7" s="622"/>
      <c r="DP7" s="623"/>
      <c r="DQ7" s="627">
        <v>3012825</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17442</v>
      </c>
      <c r="S8" s="622"/>
      <c r="T8" s="622"/>
      <c r="U8" s="622"/>
      <c r="V8" s="622"/>
      <c r="W8" s="622"/>
      <c r="X8" s="622"/>
      <c r="Y8" s="623"/>
      <c r="Z8" s="659">
        <v>0.1</v>
      </c>
      <c r="AA8" s="659"/>
      <c r="AB8" s="659"/>
      <c r="AC8" s="659"/>
      <c r="AD8" s="660">
        <v>17442</v>
      </c>
      <c r="AE8" s="660"/>
      <c r="AF8" s="660"/>
      <c r="AG8" s="660"/>
      <c r="AH8" s="660"/>
      <c r="AI8" s="660"/>
      <c r="AJ8" s="660"/>
      <c r="AK8" s="660"/>
      <c r="AL8" s="624">
        <v>0.3</v>
      </c>
      <c r="AM8" s="625"/>
      <c r="AN8" s="625"/>
      <c r="AO8" s="661"/>
      <c r="AP8" s="618" t="s">
        <v>226</v>
      </c>
      <c r="AQ8" s="619"/>
      <c r="AR8" s="619"/>
      <c r="AS8" s="619"/>
      <c r="AT8" s="619"/>
      <c r="AU8" s="619"/>
      <c r="AV8" s="619"/>
      <c r="AW8" s="619"/>
      <c r="AX8" s="619"/>
      <c r="AY8" s="619"/>
      <c r="AZ8" s="619"/>
      <c r="BA8" s="619"/>
      <c r="BB8" s="619"/>
      <c r="BC8" s="619"/>
      <c r="BD8" s="619"/>
      <c r="BE8" s="619"/>
      <c r="BF8" s="620"/>
      <c r="BG8" s="621">
        <v>38294</v>
      </c>
      <c r="BH8" s="622"/>
      <c r="BI8" s="622"/>
      <c r="BJ8" s="622"/>
      <c r="BK8" s="622"/>
      <c r="BL8" s="622"/>
      <c r="BM8" s="622"/>
      <c r="BN8" s="623"/>
      <c r="BO8" s="659">
        <v>1.2</v>
      </c>
      <c r="BP8" s="659"/>
      <c r="BQ8" s="659"/>
      <c r="BR8" s="659"/>
      <c r="BS8" s="660" t="s">
        <v>121</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3585755</v>
      </c>
      <c r="CS8" s="622"/>
      <c r="CT8" s="622"/>
      <c r="CU8" s="622"/>
      <c r="CV8" s="622"/>
      <c r="CW8" s="622"/>
      <c r="CX8" s="622"/>
      <c r="CY8" s="623"/>
      <c r="CZ8" s="659">
        <v>29.8</v>
      </c>
      <c r="DA8" s="659"/>
      <c r="DB8" s="659"/>
      <c r="DC8" s="659"/>
      <c r="DD8" s="627">
        <v>16703</v>
      </c>
      <c r="DE8" s="622"/>
      <c r="DF8" s="622"/>
      <c r="DG8" s="622"/>
      <c r="DH8" s="622"/>
      <c r="DI8" s="622"/>
      <c r="DJ8" s="622"/>
      <c r="DK8" s="622"/>
      <c r="DL8" s="622"/>
      <c r="DM8" s="622"/>
      <c r="DN8" s="622"/>
      <c r="DO8" s="622"/>
      <c r="DP8" s="623"/>
      <c r="DQ8" s="627">
        <v>1933562</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23309</v>
      </c>
      <c r="S9" s="622"/>
      <c r="T9" s="622"/>
      <c r="U9" s="622"/>
      <c r="V9" s="622"/>
      <c r="W9" s="622"/>
      <c r="X9" s="622"/>
      <c r="Y9" s="623"/>
      <c r="Z9" s="659">
        <v>0.2</v>
      </c>
      <c r="AA9" s="659"/>
      <c r="AB9" s="659"/>
      <c r="AC9" s="659"/>
      <c r="AD9" s="660">
        <v>23309</v>
      </c>
      <c r="AE9" s="660"/>
      <c r="AF9" s="660"/>
      <c r="AG9" s="660"/>
      <c r="AH9" s="660"/>
      <c r="AI9" s="660"/>
      <c r="AJ9" s="660"/>
      <c r="AK9" s="660"/>
      <c r="AL9" s="624">
        <v>0.4</v>
      </c>
      <c r="AM9" s="625"/>
      <c r="AN9" s="625"/>
      <c r="AO9" s="661"/>
      <c r="AP9" s="618" t="s">
        <v>229</v>
      </c>
      <c r="AQ9" s="619"/>
      <c r="AR9" s="619"/>
      <c r="AS9" s="619"/>
      <c r="AT9" s="619"/>
      <c r="AU9" s="619"/>
      <c r="AV9" s="619"/>
      <c r="AW9" s="619"/>
      <c r="AX9" s="619"/>
      <c r="AY9" s="619"/>
      <c r="AZ9" s="619"/>
      <c r="BA9" s="619"/>
      <c r="BB9" s="619"/>
      <c r="BC9" s="619"/>
      <c r="BD9" s="619"/>
      <c r="BE9" s="619"/>
      <c r="BF9" s="620"/>
      <c r="BG9" s="621">
        <v>1072467</v>
      </c>
      <c r="BH9" s="622"/>
      <c r="BI9" s="622"/>
      <c r="BJ9" s="622"/>
      <c r="BK9" s="622"/>
      <c r="BL9" s="622"/>
      <c r="BM9" s="622"/>
      <c r="BN9" s="623"/>
      <c r="BO9" s="659">
        <v>34.5</v>
      </c>
      <c r="BP9" s="659"/>
      <c r="BQ9" s="659"/>
      <c r="BR9" s="659"/>
      <c r="BS9" s="660" t="s">
        <v>121</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1274162</v>
      </c>
      <c r="CS9" s="622"/>
      <c r="CT9" s="622"/>
      <c r="CU9" s="622"/>
      <c r="CV9" s="622"/>
      <c r="CW9" s="622"/>
      <c r="CX9" s="622"/>
      <c r="CY9" s="623"/>
      <c r="CZ9" s="659">
        <v>10.6</v>
      </c>
      <c r="DA9" s="659"/>
      <c r="DB9" s="659"/>
      <c r="DC9" s="659"/>
      <c r="DD9" s="627">
        <v>8976</v>
      </c>
      <c r="DE9" s="622"/>
      <c r="DF9" s="622"/>
      <c r="DG9" s="622"/>
      <c r="DH9" s="622"/>
      <c r="DI9" s="622"/>
      <c r="DJ9" s="622"/>
      <c r="DK9" s="622"/>
      <c r="DL9" s="622"/>
      <c r="DM9" s="622"/>
      <c r="DN9" s="622"/>
      <c r="DO9" s="622"/>
      <c r="DP9" s="623"/>
      <c r="DQ9" s="627">
        <v>1202576</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80973</v>
      </c>
      <c r="BH10" s="622"/>
      <c r="BI10" s="622"/>
      <c r="BJ10" s="622"/>
      <c r="BK10" s="622"/>
      <c r="BL10" s="622"/>
      <c r="BM10" s="622"/>
      <c r="BN10" s="623"/>
      <c r="BO10" s="659">
        <v>2.6</v>
      </c>
      <c r="BP10" s="659"/>
      <c r="BQ10" s="659"/>
      <c r="BR10" s="659"/>
      <c r="BS10" s="660" t="s">
        <v>121</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v>15117</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15117</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626888</v>
      </c>
      <c r="S11" s="622"/>
      <c r="T11" s="622"/>
      <c r="U11" s="622"/>
      <c r="V11" s="622"/>
      <c r="W11" s="622"/>
      <c r="X11" s="622"/>
      <c r="Y11" s="623"/>
      <c r="Z11" s="624">
        <v>4.9000000000000004</v>
      </c>
      <c r="AA11" s="625"/>
      <c r="AB11" s="625"/>
      <c r="AC11" s="626"/>
      <c r="AD11" s="627">
        <v>626888</v>
      </c>
      <c r="AE11" s="622"/>
      <c r="AF11" s="622"/>
      <c r="AG11" s="622"/>
      <c r="AH11" s="622"/>
      <c r="AI11" s="622"/>
      <c r="AJ11" s="622"/>
      <c r="AK11" s="623"/>
      <c r="AL11" s="624">
        <v>10.6</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84495</v>
      </c>
      <c r="BH11" s="622"/>
      <c r="BI11" s="622"/>
      <c r="BJ11" s="622"/>
      <c r="BK11" s="622"/>
      <c r="BL11" s="622"/>
      <c r="BM11" s="622"/>
      <c r="BN11" s="623"/>
      <c r="BO11" s="659">
        <v>2.7</v>
      </c>
      <c r="BP11" s="659"/>
      <c r="BQ11" s="659"/>
      <c r="BR11" s="659"/>
      <c r="BS11" s="660" t="s">
        <v>121</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157798</v>
      </c>
      <c r="CS11" s="622"/>
      <c r="CT11" s="622"/>
      <c r="CU11" s="622"/>
      <c r="CV11" s="622"/>
      <c r="CW11" s="622"/>
      <c r="CX11" s="622"/>
      <c r="CY11" s="623"/>
      <c r="CZ11" s="659">
        <v>1.3</v>
      </c>
      <c r="DA11" s="659"/>
      <c r="DB11" s="659"/>
      <c r="DC11" s="659"/>
      <c r="DD11" s="627">
        <v>27895</v>
      </c>
      <c r="DE11" s="622"/>
      <c r="DF11" s="622"/>
      <c r="DG11" s="622"/>
      <c r="DH11" s="622"/>
      <c r="DI11" s="622"/>
      <c r="DJ11" s="622"/>
      <c r="DK11" s="622"/>
      <c r="DL11" s="622"/>
      <c r="DM11" s="622"/>
      <c r="DN11" s="622"/>
      <c r="DO11" s="622"/>
      <c r="DP11" s="623"/>
      <c r="DQ11" s="627">
        <v>132229</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v>5099</v>
      </c>
      <c r="S12" s="622"/>
      <c r="T12" s="622"/>
      <c r="U12" s="622"/>
      <c r="V12" s="622"/>
      <c r="W12" s="622"/>
      <c r="X12" s="622"/>
      <c r="Y12" s="623"/>
      <c r="Z12" s="659">
        <v>0</v>
      </c>
      <c r="AA12" s="659"/>
      <c r="AB12" s="659"/>
      <c r="AC12" s="659"/>
      <c r="AD12" s="660">
        <v>5099</v>
      </c>
      <c r="AE12" s="660"/>
      <c r="AF12" s="660"/>
      <c r="AG12" s="660"/>
      <c r="AH12" s="660"/>
      <c r="AI12" s="660"/>
      <c r="AJ12" s="660"/>
      <c r="AK12" s="660"/>
      <c r="AL12" s="624">
        <v>0.1</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1277150</v>
      </c>
      <c r="BH12" s="622"/>
      <c r="BI12" s="622"/>
      <c r="BJ12" s="622"/>
      <c r="BK12" s="622"/>
      <c r="BL12" s="622"/>
      <c r="BM12" s="622"/>
      <c r="BN12" s="623"/>
      <c r="BO12" s="659">
        <v>41.1</v>
      </c>
      <c r="BP12" s="659"/>
      <c r="BQ12" s="659"/>
      <c r="BR12" s="659"/>
      <c r="BS12" s="660" t="s">
        <v>121</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310567</v>
      </c>
      <c r="CS12" s="622"/>
      <c r="CT12" s="622"/>
      <c r="CU12" s="622"/>
      <c r="CV12" s="622"/>
      <c r="CW12" s="622"/>
      <c r="CX12" s="622"/>
      <c r="CY12" s="623"/>
      <c r="CZ12" s="659">
        <v>2.6</v>
      </c>
      <c r="DA12" s="659"/>
      <c r="DB12" s="659"/>
      <c r="DC12" s="659"/>
      <c r="DD12" s="627" t="s">
        <v>121</v>
      </c>
      <c r="DE12" s="622"/>
      <c r="DF12" s="622"/>
      <c r="DG12" s="622"/>
      <c r="DH12" s="622"/>
      <c r="DI12" s="622"/>
      <c r="DJ12" s="622"/>
      <c r="DK12" s="622"/>
      <c r="DL12" s="622"/>
      <c r="DM12" s="622"/>
      <c r="DN12" s="622"/>
      <c r="DO12" s="622"/>
      <c r="DP12" s="623"/>
      <c r="DQ12" s="627">
        <v>255925</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1275291</v>
      </c>
      <c r="BH13" s="622"/>
      <c r="BI13" s="622"/>
      <c r="BJ13" s="622"/>
      <c r="BK13" s="622"/>
      <c r="BL13" s="622"/>
      <c r="BM13" s="622"/>
      <c r="BN13" s="623"/>
      <c r="BO13" s="659">
        <v>41</v>
      </c>
      <c r="BP13" s="659"/>
      <c r="BQ13" s="659"/>
      <c r="BR13" s="659"/>
      <c r="BS13" s="660" t="s">
        <v>121</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999157</v>
      </c>
      <c r="CS13" s="622"/>
      <c r="CT13" s="622"/>
      <c r="CU13" s="622"/>
      <c r="CV13" s="622"/>
      <c r="CW13" s="622"/>
      <c r="CX13" s="622"/>
      <c r="CY13" s="623"/>
      <c r="CZ13" s="659">
        <v>8.3000000000000007</v>
      </c>
      <c r="DA13" s="659"/>
      <c r="DB13" s="659"/>
      <c r="DC13" s="659"/>
      <c r="DD13" s="627">
        <v>386498</v>
      </c>
      <c r="DE13" s="622"/>
      <c r="DF13" s="622"/>
      <c r="DG13" s="622"/>
      <c r="DH13" s="622"/>
      <c r="DI13" s="622"/>
      <c r="DJ13" s="622"/>
      <c r="DK13" s="622"/>
      <c r="DL13" s="622"/>
      <c r="DM13" s="622"/>
      <c r="DN13" s="622"/>
      <c r="DO13" s="622"/>
      <c r="DP13" s="623"/>
      <c r="DQ13" s="627">
        <v>681709</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84656</v>
      </c>
      <c r="BH14" s="622"/>
      <c r="BI14" s="622"/>
      <c r="BJ14" s="622"/>
      <c r="BK14" s="622"/>
      <c r="BL14" s="622"/>
      <c r="BM14" s="622"/>
      <c r="BN14" s="623"/>
      <c r="BO14" s="659">
        <v>2.7</v>
      </c>
      <c r="BP14" s="659"/>
      <c r="BQ14" s="659"/>
      <c r="BR14" s="659"/>
      <c r="BS14" s="660" t="s">
        <v>121</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319868</v>
      </c>
      <c r="CS14" s="622"/>
      <c r="CT14" s="622"/>
      <c r="CU14" s="622"/>
      <c r="CV14" s="622"/>
      <c r="CW14" s="622"/>
      <c r="CX14" s="622"/>
      <c r="CY14" s="623"/>
      <c r="CZ14" s="659">
        <v>2.7</v>
      </c>
      <c r="DA14" s="659"/>
      <c r="DB14" s="659"/>
      <c r="DC14" s="659"/>
      <c r="DD14" s="627">
        <v>13949</v>
      </c>
      <c r="DE14" s="622"/>
      <c r="DF14" s="622"/>
      <c r="DG14" s="622"/>
      <c r="DH14" s="622"/>
      <c r="DI14" s="622"/>
      <c r="DJ14" s="622"/>
      <c r="DK14" s="622"/>
      <c r="DL14" s="622"/>
      <c r="DM14" s="622"/>
      <c r="DN14" s="622"/>
      <c r="DO14" s="622"/>
      <c r="DP14" s="623"/>
      <c r="DQ14" s="627">
        <v>313788</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11472</v>
      </c>
      <c r="S15" s="622"/>
      <c r="T15" s="622"/>
      <c r="U15" s="622"/>
      <c r="V15" s="622"/>
      <c r="W15" s="622"/>
      <c r="X15" s="622"/>
      <c r="Y15" s="623"/>
      <c r="Z15" s="659">
        <v>0.1</v>
      </c>
      <c r="AA15" s="659"/>
      <c r="AB15" s="659"/>
      <c r="AC15" s="659"/>
      <c r="AD15" s="660">
        <v>11472</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221728</v>
      </c>
      <c r="BH15" s="622"/>
      <c r="BI15" s="622"/>
      <c r="BJ15" s="622"/>
      <c r="BK15" s="622"/>
      <c r="BL15" s="622"/>
      <c r="BM15" s="622"/>
      <c r="BN15" s="623"/>
      <c r="BO15" s="659">
        <v>7.1</v>
      </c>
      <c r="BP15" s="659"/>
      <c r="BQ15" s="659"/>
      <c r="BR15" s="659"/>
      <c r="BS15" s="660" t="s">
        <v>121</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1457004</v>
      </c>
      <c r="CS15" s="622"/>
      <c r="CT15" s="622"/>
      <c r="CU15" s="622"/>
      <c r="CV15" s="622"/>
      <c r="CW15" s="622"/>
      <c r="CX15" s="622"/>
      <c r="CY15" s="623"/>
      <c r="CZ15" s="659">
        <v>12.1</v>
      </c>
      <c r="DA15" s="659"/>
      <c r="DB15" s="659"/>
      <c r="DC15" s="659"/>
      <c r="DD15" s="627">
        <v>298679</v>
      </c>
      <c r="DE15" s="622"/>
      <c r="DF15" s="622"/>
      <c r="DG15" s="622"/>
      <c r="DH15" s="622"/>
      <c r="DI15" s="622"/>
      <c r="DJ15" s="622"/>
      <c r="DK15" s="622"/>
      <c r="DL15" s="622"/>
      <c r="DM15" s="622"/>
      <c r="DN15" s="622"/>
      <c r="DO15" s="622"/>
      <c r="DP15" s="623"/>
      <c r="DQ15" s="627">
        <v>1055159</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66213</v>
      </c>
      <c r="S16" s="622"/>
      <c r="T16" s="622"/>
      <c r="U16" s="622"/>
      <c r="V16" s="622"/>
      <c r="W16" s="622"/>
      <c r="X16" s="622"/>
      <c r="Y16" s="623"/>
      <c r="Z16" s="659">
        <v>0.5</v>
      </c>
      <c r="AA16" s="659"/>
      <c r="AB16" s="659"/>
      <c r="AC16" s="659"/>
      <c r="AD16" s="660">
        <v>66213</v>
      </c>
      <c r="AE16" s="660"/>
      <c r="AF16" s="660"/>
      <c r="AG16" s="660"/>
      <c r="AH16" s="660"/>
      <c r="AI16" s="660"/>
      <c r="AJ16" s="660"/>
      <c r="AK16" s="660"/>
      <c r="AL16" s="624">
        <v>1.1000000000000001</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140165</v>
      </c>
      <c r="S17" s="622"/>
      <c r="T17" s="622"/>
      <c r="U17" s="622"/>
      <c r="V17" s="622"/>
      <c r="W17" s="622"/>
      <c r="X17" s="622"/>
      <c r="Y17" s="623"/>
      <c r="Z17" s="659">
        <v>1.1000000000000001</v>
      </c>
      <c r="AA17" s="659"/>
      <c r="AB17" s="659"/>
      <c r="AC17" s="659"/>
      <c r="AD17" s="660">
        <v>140165</v>
      </c>
      <c r="AE17" s="660"/>
      <c r="AF17" s="660"/>
      <c r="AG17" s="660"/>
      <c r="AH17" s="660"/>
      <c r="AI17" s="660"/>
      <c r="AJ17" s="660"/>
      <c r="AK17" s="660"/>
      <c r="AL17" s="624">
        <v>2.4</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665180</v>
      </c>
      <c r="CS17" s="622"/>
      <c r="CT17" s="622"/>
      <c r="CU17" s="622"/>
      <c r="CV17" s="622"/>
      <c r="CW17" s="622"/>
      <c r="CX17" s="622"/>
      <c r="CY17" s="623"/>
      <c r="CZ17" s="659">
        <v>5.5</v>
      </c>
      <c r="DA17" s="659"/>
      <c r="DB17" s="659"/>
      <c r="DC17" s="659"/>
      <c r="DD17" s="627" t="s">
        <v>121</v>
      </c>
      <c r="DE17" s="622"/>
      <c r="DF17" s="622"/>
      <c r="DG17" s="622"/>
      <c r="DH17" s="622"/>
      <c r="DI17" s="622"/>
      <c r="DJ17" s="622"/>
      <c r="DK17" s="622"/>
      <c r="DL17" s="622"/>
      <c r="DM17" s="622"/>
      <c r="DN17" s="622"/>
      <c r="DO17" s="622"/>
      <c r="DP17" s="623"/>
      <c r="DQ17" s="627">
        <v>657855</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33188</v>
      </c>
      <c r="S18" s="622"/>
      <c r="T18" s="622"/>
      <c r="U18" s="622"/>
      <c r="V18" s="622"/>
      <c r="W18" s="622"/>
      <c r="X18" s="622"/>
      <c r="Y18" s="623"/>
      <c r="Z18" s="659">
        <v>0.3</v>
      </c>
      <c r="AA18" s="659"/>
      <c r="AB18" s="659"/>
      <c r="AC18" s="659"/>
      <c r="AD18" s="660">
        <v>33188</v>
      </c>
      <c r="AE18" s="660"/>
      <c r="AF18" s="660"/>
      <c r="AG18" s="660"/>
      <c r="AH18" s="660"/>
      <c r="AI18" s="660"/>
      <c r="AJ18" s="660"/>
      <c r="AK18" s="660"/>
      <c r="AL18" s="624">
        <v>0.6</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106977</v>
      </c>
      <c r="S19" s="622"/>
      <c r="T19" s="622"/>
      <c r="U19" s="622"/>
      <c r="V19" s="622"/>
      <c r="W19" s="622"/>
      <c r="X19" s="622"/>
      <c r="Y19" s="623"/>
      <c r="Z19" s="659">
        <v>0.8</v>
      </c>
      <c r="AA19" s="659"/>
      <c r="AB19" s="659"/>
      <c r="AC19" s="659"/>
      <c r="AD19" s="660">
        <v>106977</v>
      </c>
      <c r="AE19" s="660"/>
      <c r="AF19" s="660"/>
      <c r="AG19" s="660"/>
      <c r="AH19" s="660"/>
      <c r="AI19" s="660"/>
      <c r="AJ19" s="660"/>
      <c r="AK19" s="660"/>
      <c r="AL19" s="624">
        <v>1.8</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249675</v>
      </c>
      <c r="BH19" s="622"/>
      <c r="BI19" s="622"/>
      <c r="BJ19" s="622"/>
      <c r="BK19" s="622"/>
      <c r="BL19" s="622"/>
      <c r="BM19" s="622"/>
      <c r="BN19" s="623"/>
      <c r="BO19" s="659">
        <v>8</v>
      </c>
      <c r="BP19" s="659"/>
      <c r="BQ19" s="659"/>
      <c r="BR19" s="659"/>
      <c r="BS19" s="660" t="s">
        <v>121</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261</v>
      </c>
      <c r="C20" s="697"/>
      <c r="D20" s="697"/>
      <c r="E20" s="697"/>
      <c r="F20" s="697"/>
      <c r="G20" s="697"/>
      <c r="H20" s="697"/>
      <c r="I20" s="697"/>
      <c r="J20" s="697"/>
      <c r="K20" s="697"/>
      <c r="L20" s="697"/>
      <c r="M20" s="697"/>
      <c r="N20" s="697"/>
      <c r="O20" s="697"/>
      <c r="P20" s="697"/>
      <c r="Q20" s="698"/>
      <c r="R20" s="621" t="s">
        <v>121</v>
      </c>
      <c r="S20" s="622"/>
      <c r="T20" s="622"/>
      <c r="U20" s="622"/>
      <c r="V20" s="622"/>
      <c r="W20" s="622"/>
      <c r="X20" s="622"/>
      <c r="Y20" s="623"/>
      <c r="Z20" s="659" t="s">
        <v>121</v>
      </c>
      <c r="AA20" s="659"/>
      <c r="AB20" s="659"/>
      <c r="AC20" s="659"/>
      <c r="AD20" s="660" t="s">
        <v>121</v>
      </c>
      <c r="AE20" s="660"/>
      <c r="AF20" s="660"/>
      <c r="AG20" s="660"/>
      <c r="AH20" s="660"/>
      <c r="AI20" s="660"/>
      <c r="AJ20" s="660"/>
      <c r="AK20" s="660"/>
      <c r="AL20" s="624" t="s">
        <v>121</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249675</v>
      </c>
      <c r="BH20" s="622"/>
      <c r="BI20" s="622"/>
      <c r="BJ20" s="622"/>
      <c r="BK20" s="622"/>
      <c r="BL20" s="622"/>
      <c r="BM20" s="622"/>
      <c r="BN20" s="623"/>
      <c r="BO20" s="659">
        <v>8</v>
      </c>
      <c r="BP20" s="659"/>
      <c r="BQ20" s="659"/>
      <c r="BR20" s="659"/>
      <c r="BS20" s="660" t="s">
        <v>121</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12032724</v>
      </c>
      <c r="CS20" s="622"/>
      <c r="CT20" s="622"/>
      <c r="CU20" s="622"/>
      <c r="CV20" s="622"/>
      <c r="CW20" s="622"/>
      <c r="CX20" s="622"/>
      <c r="CY20" s="623"/>
      <c r="CZ20" s="659">
        <v>100</v>
      </c>
      <c r="DA20" s="659"/>
      <c r="DB20" s="659"/>
      <c r="DC20" s="659"/>
      <c r="DD20" s="627">
        <v>776186</v>
      </c>
      <c r="DE20" s="622"/>
      <c r="DF20" s="622"/>
      <c r="DG20" s="622"/>
      <c r="DH20" s="622"/>
      <c r="DI20" s="622"/>
      <c r="DJ20" s="622"/>
      <c r="DK20" s="622"/>
      <c r="DL20" s="622"/>
      <c r="DM20" s="622"/>
      <c r="DN20" s="622"/>
      <c r="DO20" s="622"/>
      <c r="DP20" s="623"/>
      <c r="DQ20" s="627">
        <v>9370267</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2269117</v>
      </c>
      <c r="S21" s="622"/>
      <c r="T21" s="622"/>
      <c r="U21" s="622"/>
      <c r="V21" s="622"/>
      <c r="W21" s="622"/>
      <c r="X21" s="622"/>
      <c r="Y21" s="623"/>
      <c r="Z21" s="659">
        <v>17.8</v>
      </c>
      <c r="AA21" s="659"/>
      <c r="AB21" s="659"/>
      <c r="AC21" s="659"/>
      <c r="AD21" s="660">
        <v>2065274</v>
      </c>
      <c r="AE21" s="660"/>
      <c r="AF21" s="660"/>
      <c r="AG21" s="660"/>
      <c r="AH21" s="660"/>
      <c r="AI21" s="660"/>
      <c r="AJ21" s="660"/>
      <c r="AK21" s="660"/>
      <c r="AL21" s="624">
        <v>34.799999999999997</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v>6150</v>
      </c>
      <c r="BH21" s="622"/>
      <c r="BI21" s="622"/>
      <c r="BJ21" s="622"/>
      <c r="BK21" s="622"/>
      <c r="BL21" s="622"/>
      <c r="BM21" s="622"/>
      <c r="BN21" s="623"/>
      <c r="BO21" s="659">
        <v>0.2</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2065274</v>
      </c>
      <c r="S22" s="622"/>
      <c r="T22" s="622"/>
      <c r="U22" s="622"/>
      <c r="V22" s="622"/>
      <c r="W22" s="622"/>
      <c r="X22" s="622"/>
      <c r="Y22" s="623"/>
      <c r="Z22" s="659">
        <v>16.2</v>
      </c>
      <c r="AA22" s="659"/>
      <c r="AB22" s="659"/>
      <c r="AC22" s="659"/>
      <c r="AD22" s="660">
        <v>2065274</v>
      </c>
      <c r="AE22" s="660"/>
      <c r="AF22" s="660"/>
      <c r="AG22" s="660"/>
      <c r="AH22" s="660"/>
      <c r="AI22" s="660"/>
      <c r="AJ22" s="660"/>
      <c r="AK22" s="660"/>
      <c r="AL22" s="624">
        <v>34.799999999999997</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200805</v>
      </c>
      <c r="S23" s="622"/>
      <c r="T23" s="622"/>
      <c r="U23" s="622"/>
      <c r="V23" s="622"/>
      <c r="W23" s="622"/>
      <c r="X23" s="622"/>
      <c r="Y23" s="623"/>
      <c r="Z23" s="659">
        <v>1.6</v>
      </c>
      <c r="AA23" s="659"/>
      <c r="AB23" s="659"/>
      <c r="AC23" s="659"/>
      <c r="AD23" s="660" t="s">
        <v>121</v>
      </c>
      <c r="AE23" s="660"/>
      <c r="AF23" s="660"/>
      <c r="AG23" s="660"/>
      <c r="AH23" s="660"/>
      <c r="AI23" s="660"/>
      <c r="AJ23" s="660"/>
      <c r="AK23" s="660"/>
      <c r="AL23" s="624" t="s">
        <v>121</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v>243525</v>
      </c>
      <c r="BH23" s="622"/>
      <c r="BI23" s="622"/>
      <c r="BJ23" s="622"/>
      <c r="BK23" s="622"/>
      <c r="BL23" s="622"/>
      <c r="BM23" s="622"/>
      <c r="BN23" s="623"/>
      <c r="BO23" s="659">
        <v>7.8</v>
      </c>
      <c r="BP23" s="659"/>
      <c r="BQ23" s="659"/>
      <c r="BR23" s="659"/>
      <c r="BS23" s="660" t="s">
        <v>121</v>
      </c>
      <c r="BT23" s="660"/>
      <c r="BU23" s="660"/>
      <c r="BV23" s="660"/>
      <c r="BW23" s="660"/>
      <c r="BX23" s="660"/>
      <c r="BY23" s="660"/>
      <c r="BZ23" s="660"/>
      <c r="CA23" s="660"/>
      <c r="CB23" s="695"/>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v>3038</v>
      </c>
      <c r="S24" s="622"/>
      <c r="T24" s="622"/>
      <c r="U24" s="622"/>
      <c r="V24" s="622"/>
      <c r="W24" s="622"/>
      <c r="X24" s="622"/>
      <c r="Y24" s="623"/>
      <c r="Z24" s="659">
        <v>0</v>
      </c>
      <c r="AA24" s="659"/>
      <c r="AB24" s="659"/>
      <c r="AC24" s="659"/>
      <c r="AD24" s="660" t="s">
        <v>121</v>
      </c>
      <c r="AE24" s="660"/>
      <c r="AF24" s="660"/>
      <c r="AG24" s="660"/>
      <c r="AH24" s="660"/>
      <c r="AI24" s="660"/>
      <c r="AJ24" s="660"/>
      <c r="AK24" s="660"/>
      <c r="AL24" s="624" t="s">
        <v>121</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9" t="s">
        <v>278</v>
      </c>
      <c r="CE24" s="680"/>
      <c r="CF24" s="680"/>
      <c r="CG24" s="680"/>
      <c r="CH24" s="680"/>
      <c r="CI24" s="680"/>
      <c r="CJ24" s="680"/>
      <c r="CK24" s="680"/>
      <c r="CL24" s="680"/>
      <c r="CM24" s="680"/>
      <c r="CN24" s="680"/>
      <c r="CO24" s="680"/>
      <c r="CP24" s="680"/>
      <c r="CQ24" s="681"/>
      <c r="CR24" s="676">
        <v>4659588</v>
      </c>
      <c r="CS24" s="677"/>
      <c r="CT24" s="677"/>
      <c r="CU24" s="677"/>
      <c r="CV24" s="677"/>
      <c r="CW24" s="677"/>
      <c r="CX24" s="677"/>
      <c r="CY24" s="702"/>
      <c r="CZ24" s="703">
        <v>38.700000000000003</v>
      </c>
      <c r="DA24" s="685"/>
      <c r="DB24" s="685"/>
      <c r="DC24" s="705"/>
      <c r="DD24" s="701">
        <v>3108166</v>
      </c>
      <c r="DE24" s="677"/>
      <c r="DF24" s="677"/>
      <c r="DG24" s="677"/>
      <c r="DH24" s="677"/>
      <c r="DI24" s="677"/>
      <c r="DJ24" s="677"/>
      <c r="DK24" s="702"/>
      <c r="DL24" s="701">
        <v>2851096</v>
      </c>
      <c r="DM24" s="677"/>
      <c r="DN24" s="677"/>
      <c r="DO24" s="677"/>
      <c r="DP24" s="677"/>
      <c r="DQ24" s="677"/>
      <c r="DR24" s="677"/>
      <c r="DS24" s="677"/>
      <c r="DT24" s="677"/>
      <c r="DU24" s="677"/>
      <c r="DV24" s="702"/>
      <c r="DW24" s="703">
        <v>48.1</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6355756</v>
      </c>
      <c r="S25" s="622"/>
      <c r="T25" s="622"/>
      <c r="U25" s="622"/>
      <c r="V25" s="622"/>
      <c r="W25" s="622"/>
      <c r="X25" s="622"/>
      <c r="Y25" s="623"/>
      <c r="Z25" s="659">
        <v>50</v>
      </c>
      <c r="AA25" s="659"/>
      <c r="AB25" s="659"/>
      <c r="AC25" s="659"/>
      <c r="AD25" s="660">
        <v>5908388</v>
      </c>
      <c r="AE25" s="660"/>
      <c r="AF25" s="660"/>
      <c r="AG25" s="660"/>
      <c r="AH25" s="660"/>
      <c r="AI25" s="660"/>
      <c r="AJ25" s="660"/>
      <c r="AK25" s="660"/>
      <c r="AL25" s="624">
        <v>99.7</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1768736</v>
      </c>
      <c r="CS25" s="634"/>
      <c r="CT25" s="634"/>
      <c r="CU25" s="634"/>
      <c r="CV25" s="634"/>
      <c r="CW25" s="634"/>
      <c r="CX25" s="634"/>
      <c r="CY25" s="635"/>
      <c r="CZ25" s="624">
        <v>14.7</v>
      </c>
      <c r="DA25" s="636"/>
      <c r="DB25" s="636"/>
      <c r="DC25" s="637"/>
      <c r="DD25" s="627">
        <v>1641465</v>
      </c>
      <c r="DE25" s="634"/>
      <c r="DF25" s="634"/>
      <c r="DG25" s="634"/>
      <c r="DH25" s="634"/>
      <c r="DI25" s="634"/>
      <c r="DJ25" s="634"/>
      <c r="DK25" s="635"/>
      <c r="DL25" s="627">
        <v>1636604</v>
      </c>
      <c r="DM25" s="634"/>
      <c r="DN25" s="634"/>
      <c r="DO25" s="634"/>
      <c r="DP25" s="634"/>
      <c r="DQ25" s="634"/>
      <c r="DR25" s="634"/>
      <c r="DS25" s="634"/>
      <c r="DT25" s="634"/>
      <c r="DU25" s="634"/>
      <c r="DV25" s="635"/>
      <c r="DW25" s="624">
        <v>27.6</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2908</v>
      </c>
      <c r="S26" s="622"/>
      <c r="T26" s="622"/>
      <c r="U26" s="622"/>
      <c r="V26" s="622"/>
      <c r="W26" s="622"/>
      <c r="X26" s="622"/>
      <c r="Y26" s="623"/>
      <c r="Z26" s="659">
        <v>0</v>
      </c>
      <c r="AA26" s="659"/>
      <c r="AB26" s="659"/>
      <c r="AC26" s="659"/>
      <c r="AD26" s="660">
        <v>2908</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1043238</v>
      </c>
      <c r="CS26" s="622"/>
      <c r="CT26" s="622"/>
      <c r="CU26" s="622"/>
      <c r="CV26" s="622"/>
      <c r="CW26" s="622"/>
      <c r="CX26" s="622"/>
      <c r="CY26" s="623"/>
      <c r="CZ26" s="624">
        <v>8.6999999999999993</v>
      </c>
      <c r="DA26" s="636"/>
      <c r="DB26" s="636"/>
      <c r="DC26" s="637"/>
      <c r="DD26" s="627">
        <v>962300</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69275</v>
      </c>
      <c r="S27" s="622"/>
      <c r="T27" s="622"/>
      <c r="U27" s="622"/>
      <c r="V27" s="622"/>
      <c r="W27" s="622"/>
      <c r="X27" s="622"/>
      <c r="Y27" s="623"/>
      <c r="Z27" s="659">
        <v>0.5</v>
      </c>
      <c r="AA27" s="659"/>
      <c r="AB27" s="659"/>
      <c r="AC27" s="659"/>
      <c r="AD27" s="660" t="s">
        <v>121</v>
      </c>
      <c r="AE27" s="660"/>
      <c r="AF27" s="660"/>
      <c r="AG27" s="660"/>
      <c r="AH27" s="660"/>
      <c r="AI27" s="660"/>
      <c r="AJ27" s="660"/>
      <c r="AK27" s="660"/>
      <c r="AL27" s="624" t="s">
        <v>121</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3109438</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2225672</v>
      </c>
      <c r="CS27" s="634"/>
      <c r="CT27" s="634"/>
      <c r="CU27" s="634"/>
      <c r="CV27" s="634"/>
      <c r="CW27" s="634"/>
      <c r="CX27" s="634"/>
      <c r="CY27" s="635"/>
      <c r="CZ27" s="624">
        <v>18.5</v>
      </c>
      <c r="DA27" s="636"/>
      <c r="DB27" s="636"/>
      <c r="DC27" s="637"/>
      <c r="DD27" s="627">
        <v>808846</v>
      </c>
      <c r="DE27" s="634"/>
      <c r="DF27" s="634"/>
      <c r="DG27" s="634"/>
      <c r="DH27" s="634"/>
      <c r="DI27" s="634"/>
      <c r="DJ27" s="634"/>
      <c r="DK27" s="635"/>
      <c r="DL27" s="627">
        <v>556637</v>
      </c>
      <c r="DM27" s="634"/>
      <c r="DN27" s="634"/>
      <c r="DO27" s="634"/>
      <c r="DP27" s="634"/>
      <c r="DQ27" s="634"/>
      <c r="DR27" s="634"/>
      <c r="DS27" s="634"/>
      <c r="DT27" s="634"/>
      <c r="DU27" s="634"/>
      <c r="DV27" s="635"/>
      <c r="DW27" s="624">
        <v>9.4</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116794</v>
      </c>
      <c r="S28" s="622"/>
      <c r="T28" s="622"/>
      <c r="U28" s="622"/>
      <c r="V28" s="622"/>
      <c r="W28" s="622"/>
      <c r="X28" s="622"/>
      <c r="Y28" s="623"/>
      <c r="Z28" s="659">
        <v>0.9</v>
      </c>
      <c r="AA28" s="659"/>
      <c r="AB28" s="659"/>
      <c r="AC28" s="659"/>
      <c r="AD28" s="660">
        <v>9592</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665180</v>
      </c>
      <c r="CS28" s="622"/>
      <c r="CT28" s="622"/>
      <c r="CU28" s="622"/>
      <c r="CV28" s="622"/>
      <c r="CW28" s="622"/>
      <c r="CX28" s="622"/>
      <c r="CY28" s="623"/>
      <c r="CZ28" s="624">
        <v>5.5</v>
      </c>
      <c r="DA28" s="636"/>
      <c r="DB28" s="636"/>
      <c r="DC28" s="637"/>
      <c r="DD28" s="627">
        <v>657855</v>
      </c>
      <c r="DE28" s="622"/>
      <c r="DF28" s="622"/>
      <c r="DG28" s="622"/>
      <c r="DH28" s="622"/>
      <c r="DI28" s="622"/>
      <c r="DJ28" s="622"/>
      <c r="DK28" s="623"/>
      <c r="DL28" s="627">
        <v>657855</v>
      </c>
      <c r="DM28" s="622"/>
      <c r="DN28" s="622"/>
      <c r="DO28" s="622"/>
      <c r="DP28" s="622"/>
      <c r="DQ28" s="622"/>
      <c r="DR28" s="622"/>
      <c r="DS28" s="622"/>
      <c r="DT28" s="622"/>
      <c r="DU28" s="622"/>
      <c r="DV28" s="623"/>
      <c r="DW28" s="624">
        <v>11.1</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20908</v>
      </c>
      <c r="S29" s="622"/>
      <c r="T29" s="622"/>
      <c r="U29" s="622"/>
      <c r="V29" s="622"/>
      <c r="W29" s="622"/>
      <c r="X29" s="622"/>
      <c r="Y29" s="623"/>
      <c r="Z29" s="659">
        <v>0.2</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665180</v>
      </c>
      <c r="CS29" s="634"/>
      <c r="CT29" s="634"/>
      <c r="CU29" s="634"/>
      <c r="CV29" s="634"/>
      <c r="CW29" s="634"/>
      <c r="CX29" s="634"/>
      <c r="CY29" s="635"/>
      <c r="CZ29" s="624">
        <v>5.5</v>
      </c>
      <c r="DA29" s="636"/>
      <c r="DB29" s="636"/>
      <c r="DC29" s="637"/>
      <c r="DD29" s="627">
        <v>657855</v>
      </c>
      <c r="DE29" s="634"/>
      <c r="DF29" s="634"/>
      <c r="DG29" s="634"/>
      <c r="DH29" s="634"/>
      <c r="DI29" s="634"/>
      <c r="DJ29" s="634"/>
      <c r="DK29" s="635"/>
      <c r="DL29" s="627">
        <v>657855</v>
      </c>
      <c r="DM29" s="634"/>
      <c r="DN29" s="634"/>
      <c r="DO29" s="634"/>
      <c r="DP29" s="634"/>
      <c r="DQ29" s="634"/>
      <c r="DR29" s="634"/>
      <c r="DS29" s="634"/>
      <c r="DT29" s="634"/>
      <c r="DU29" s="634"/>
      <c r="DV29" s="635"/>
      <c r="DW29" s="624">
        <v>11.1</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1438370</v>
      </c>
      <c r="S30" s="622"/>
      <c r="T30" s="622"/>
      <c r="U30" s="622"/>
      <c r="V30" s="622"/>
      <c r="W30" s="622"/>
      <c r="X30" s="622"/>
      <c r="Y30" s="623"/>
      <c r="Z30" s="659">
        <v>11.3</v>
      </c>
      <c r="AA30" s="659"/>
      <c r="AB30" s="659"/>
      <c r="AC30" s="659"/>
      <c r="AD30" s="660" t="s">
        <v>121</v>
      </c>
      <c r="AE30" s="660"/>
      <c r="AF30" s="660"/>
      <c r="AG30" s="660"/>
      <c r="AH30" s="660"/>
      <c r="AI30" s="660"/>
      <c r="AJ30" s="660"/>
      <c r="AK30" s="660"/>
      <c r="AL30" s="624" t="s">
        <v>121</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3"/>
      <c r="BI30" s="693"/>
      <c r="BJ30" s="693"/>
      <c r="BK30" s="693"/>
      <c r="BL30" s="693"/>
      <c r="BM30" s="693"/>
      <c r="BN30" s="693"/>
      <c r="BO30" s="693"/>
      <c r="BP30" s="693"/>
      <c r="BQ30" s="694"/>
      <c r="BR30" s="673"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641109</v>
      </c>
      <c r="CS30" s="622"/>
      <c r="CT30" s="622"/>
      <c r="CU30" s="622"/>
      <c r="CV30" s="622"/>
      <c r="CW30" s="622"/>
      <c r="CX30" s="622"/>
      <c r="CY30" s="623"/>
      <c r="CZ30" s="624">
        <v>5.3</v>
      </c>
      <c r="DA30" s="636"/>
      <c r="DB30" s="636"/>
      <c r="DC30" s="637"/>
      <c r="DD30" s="627">
        <v>633784</v>
      </c>
      <c r="DE30" s="622"/>
      <c r="DF30" s="622"/>
      <c r="DG30" s="622"/>
      <c r="DH30" s="622"/>
      <c r="DI30" s="622"/>
      <c r="DJ30" s="622"/>
      <c r="DK30" s="623"/>
      <c r="DL30" s="627">
        <v>633784</v>
      </c>
      <c r="DM30" s="622"/>
      <c r="DN30" s="622"/>
      <c r="DO30" s="622"/>
      <c r="DP30" s="622"/>
      <c r="DQ30" s="622"/>
      <c r="DR30" s="622"/>
      <c r="DS30" s="622"/>
      <c r="DT30" s="622"/>
      <c r="DU30" s="622"/>
      <c r="DV30" s="623"/>
      <c r="DW30" s="624">
        <v>10.7</v>
      </c>
      <c r="DX30" s="636"/>
      <c r="DY30" s="636"/>
      <c r="DZ30" s="636"/>
      <c r="EA30" s="636"/>
      <c r="EB30" s="636"/>
      <c r="EC30" s="648"/>
    </row>
    <row r="31" spans="2:133" ht="11.25" customHeight="1" x14ac:dyDescent="0.15">
      <c r="B31" s="696" t="s">
        <v>296</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297</v>
      </c>
      <c r="AQ31" s="688"/>
      <c r="AR31" s="688"/>
      <c r="AS31" s="688"/>
      <c r="AT31" s="689" t="s">
        <v>298</v>
      </c>
      <c r="AU31" s="206"/>
      <c r="AV31" s="206"/>
      <c r="AW31" s="206"/>
      <c r="AX31" s="679" t="s">
        <v>176</v>
      </c>
      <c r="AY31" s="680"/>
      <c r="AZ31" s="680"/>
      <c r="BA31" s="680"/>
      <c r="BB31" s="680"/>
      <c r="BC31" s="680"/>
      <c r="BD31" s="680"/>
      <c r="BE31" s="680"/>
      <c r="BF31" s="681"/>
      <c r="BG31" s="683">
        <v>99.3</v>
      </c>
      <c r="BH31" s="684"/>
      <c r="BI31" s="684"/>
      <c r="BJ31" s="684"/>
      <c r="BK31" s="684"/>
      <c r="BL31" s="684"/>
      <c r="BM31" s="685">
        <v>97.5</v>
      </c>
      <c r="BN31" s="684"/>
      <c r="BO31" s="684"/>
      <c r="BP31" s="684"/>
      <c r="BQ31" s="686"/>
      <c r="BR31" s="683">
        <v>99</v>
      </c>
      <c r="BS31" s="684"/>
      <c r="BT31" s="684"/>
      <c r="BU31" s="684"/>
      <c r="BV31" s="684"/>
      <c r="BW31" s="684"/>
      <c r="BX31" s="685">
        <v>97.2</v>
      </c>
      <c r="BY31" s="684"/>
      <c r="BZ31" s="684"/>
      <c r="CA31" s="684"/>
      <c r="CB31" s="686"/>
      <c r="CD31" s="642"/>
      <c r="CE31" s="643"/>
      <c r="CF31" s="618" t="s">
        <v>299</v>
      </c>
      <c r="CG31" s="619"/>
      <c r="CH31" s="619"/>
      <c r="CI31" s="619"/>
      <c r="CJ31" s="619"/>
      <c r="CK31" s="619"/>
      <c r="CL31" s="619"/>
      <c r="CM31" s="619"/>
      <c r="CN31" s="619"/>
      <c r="CO31" s="619"/>
      <c r="CP31" s="619"/>
      <c r="CQ31" s="620"/>
      <c r="CR31" s="621">
        <v>24071</v>
      </c>
      <c r="CS31" s="634"/>
      <c r="CT31" s="634"/>
      <c r="CU31" s="634"/>
      <c r="CV31" s="634"/>
      <c r="CW31" s="634"/>
      <c r="CX31" s="634"/>
      <c r="CY31" s="635"/>
      <c r="CZ31" s="624">
        <v>0.2</v>
      </c>
      <c r="DA31" s="636"/>
      <c r="DB31" s="636"/>
      <c r="DC31" s="637"/>
      <c r="DD31" s="627">
        <v>24071</v>
      </c>
      <c r="DE31" s="634"/>
      <c r="DF31" s="634"/>
      <c r="DG31" s="634"/>
      <c r="DH31" s="634"/>
      <c r="DI31" s="634"/>
      <c r="DJ31" s="634"/>
      <c r="DK31" s="635"/>
      <c r="DL31" s="627">
        <v>24071</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651855</v>
      </c>
      <c r="S32" s="622"/>
      <c r="T32" s="622"/>
      <c r="U32" s="622"/>
      <c r="V32" s="622"/>
      <c r="W32" s="622"/>
      <c r="X32" s="622"/>
      <c r="Y32" s="623"/>
      <c r="Z32" s="659">
        <v>5.0999999999999996</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301</v>
      </c>
      <c r="AX32" s="618" t="s">
        <v>302</v>
      </c>
      <c r="AY32" s="619"/>
      <c r="AZ32" s="619"/>
      <c r="BA32" s="619"/>
      <c r="BB32" s="619"/>
      <c r="BC32" s="619"/>
      <c r="BD32" s="619"/>
      <c r="BE32" s="619"/>
      <c r="BF32" s="620"/>
      <c r="BG32" s="692">
        <v>99.3</v>
      </c>
      <c r="BH32" s="634"/>
      <c r="BI32" s="634"/>
      <c r="BJ32" s="634"/>
      <c r="BK32" s="634"/>
      <c r="BL32" s="634"/>
      <c r="BM32" s="625">
        <v>96.7</v>
      </c>
      <c r="BN32" s="634"/>
      <c r="BO32" s="634"/>
      <c r="BP32" s="634"/>
      <c r="BQ32" s="657"/>
      <c r="BR32" s="692">
        <v>98.9</v>
      </c>
      <c r="BS32" s="634"/>
      <c r="BT32" s="634"/>
      <c r="BU32" s="634"/>
      <c r="BV32" s="634"/>
      <c r="BW32" s="634"/>
      <c r="BX32" s="625">
        <v>96.4</v>
      </c>
      <c r="BY32" s="634"/>
      <c r="BZ32" s="634"/>
      <c r="CA32" s="634"/>
      <c r="CB32" s="657"/>
      <c r="CD32" s="644"/>
      <c r="CE32" s="645"/>
      <c r="CF32" s="618" t="s">
        <v>303</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17741</v>
      </c>
      <c r="S33" s="622"/>
      <c r="T33" s="622"/>
      <c r="U33" s="622"/>
      <c r="V33" s="622"/>
      <c r="W33" s="622"/>
      <c r="X33" s="622"/>
      <c r="Y33" s="623"/>
      <c r="Z33" s="659">
        <v>0.1</v>
      </c>
      <c r="AA33" s="659"/>
      <c r="AB33" s="659"/>
      <c r="AC33" s="659"/>
      <c r="AD33" s="660">
        <v>7709</v>
      </c>
      <c r="AE33" s="660"/>
      <c r="AF33" s="660"/>
      <c r="AG33" s="660"/>
      <c r="AH33" s="660"/>
      <c r="AI33" s="660"/>
      <c r="AJ33" s="660"/>
      <c r="AK33" s="660"/>
      <c r="AL33" s="624">
        <v>0.1</v>
      </c>
      <c r="AM33" s="625"/>
      <c r="AN33" s="625"/>
      <c r="AO33" s="661"/>
      <c r="AP33" s="664"/>
      <c r="AQ33" s="665"/>
      <c r="AR33" s="665"/>
      <c r="AS33" s="665"/>
      <c r="AT33" s="691"/>
      <c r="AU33" s="207"/>
      <c r="AV33" s="207"/>
      <c r="AW33" s="207"/>
      <c r="AX33" s="602" t="s">
        <v>305</v>
      </c>
      <c r="AY33" s="603"/>
      <c r="AZ33" s="603"/>
      <c r="BA33" s="603"/>
      <c r="BB33" s="603"/>
      <c r="BC33" s="603"/>
      <c r="BD33" s="603"/>
      <c r="BE33" s="603"/>
      <c r="BF33" s="604"/>
      <c r="BG33" s="682">
        <v>99.3</v>
      </c>
      <c r="BH33" s="606"/>
      <c r="BI33" s="606"/>
      <c r="BJ33" s="606"/>
      <c r="BK33" s="606"/>
      <c r="BL33" s="606"/>
      <c r="BM33" s="652">
        <v>98.2</v>
      </c>
      <c r="BN33" s="606"/>
      <c r="BO33" s="606"/>
      <c r="BP33" s="606"/>
      <c r="BQ33" s="669"/>
      <c r="BR33" s="682">
        <v>99.1</v>
      </c>
      <c r="BS33" s="606"/>
      <c r="BT33" s="606"/>
      <c r="BU33" s="606"/>
      <c r="BV33" s="606"/>
      <c r="BW33" s="606"/>
      <c r="BX33" s="652">
        <v>97.9</v>
      </c>
      <c r="BY33" s="606"/>
      <c r="BZ33" s="606"/>
      <c r="CA33" s="606"/>
      <c r="CB33" s="669"/>
      <c r="CD33" s="618" t="s">
        <v>306</v>
      </c>
      <c r="CE33" s="619"/>
      <c r="CF33" s="619"/>
      <c r="CG33" s="619"/>
      <c r="CH33" s="619"/>
      <c r="CI33" s="619"/>
      <c r="CJ33" s="619"/>
      <c r="CK33" s="619"/>
      <c r="CL33" s="619"/>
      <c r="CM33" s="619"/>
      <c r="CN33" s="619"/>
      <c r="CO33" s="619"/>
      <c r="CP33" s="619"/>
      <c r="CQ33" s="620"/>
      <c r="CR33" s="621">
        <v>6596950</v>
      </c>
      <c r="CS33" s="634"/>
      <c r="CT33" s="634"/>
      <c r="CU33" s="634"/>
      <c r="CV33" s="634"/>
      <c r="CW33" s="634"/>
      <c r="CX33" s="634"/>
      <c r="CY33" s="635"/>
      <c r="CZ33" s="624">
        <v>54.8</v>
      </c>
      <c r="DA33" s="636"/>
      <c r="DB33" s="636"/>
      <c r="DC33" s="637"/>
      <c r="DD33" s="627">
        <v>5992267</v>
      </c>
      <c r="DE33" s="634"/>
      <c r="DF33" s="634"/>
      <c r="DG33" s="634"/>
      <c r="DH33" s="634"/>
      <c r="DI33" s="634"/>
      <c r="DJ33" s="634"/>
      <c r="DK33" s="635"/>
      <c r="DL33" s="627">
        <v>3074465</v>
      </c>
      <c r="DM33" s="634"/>
      <c r="DN33" s="634"/>
      <c r="DO33" s="634"/>
      <c r="DP33" s="634"/>
      <c r="DQ33" s="634"/>
      <c r="DR33" s="634"/>
      <c r="DS33" s="634"/>
      <c r="DT33" s="634"/>
      <c r="DU33" s="634"/>
      <c r="DV33" s="635"/>
      <c r="DW33" s="624">
        <v>51.9</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3145983</v>
      </c>
      <c r="S34" s="622"/>
      <c r="T34" s="622"/>
      <c r="U34" s="622"/>
      <c r="V34" s="622"/>
      <c r="W34" s="622"/>
      <c r="X34" s="622"/>
      <c r="Y34" s="623"/>
      <c r="Z34" s="659">
        <v>24.7</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3170087</v>
      </c>
      <c r="CS34" s="622"/>
      <c r="CT34" s="622"/>
      <c r="CU34" s="622"/>
      <c r="CV34" s="622"/>
      <c r="CW34" s="622"/>
      <c r="CX34" s="622"/>
      <c r="CY34" s="623"/>
      <c r="CZ34" s="624">
        <v>26.3</v>
      </c>
      <c r="DA34" s="636"/>
      <c r="DB34" s="636"/>
      <c r="DC34" s="637"/>
      <c r="DD34" s="627">
        <v>2826302</v>
      </c>
      <c r="DE34" s="622"/>
      <c r="DF34" s="622"/>
      <c r="DG34" s="622"/>
      <c r="DH34" s="622"/>
      <c r="DI34" s="622"/>
      <c r="DJ34" s="622"/>
      <c r="DK34" s="623"/>
      <c r="DL34" s="627">
        <v>1237378</v>
      </c>
      <c r="DM34" s="622"/>
      <c r="DN34" s="622"/>
      <c r="DO34" s="622"/>
      <c r="DP34" s="622"/>
      <c r="DQ34" s="622"/>
      <c r="DR34" s="622"/>
      <c r="DS34" s="622"/>
      <c r="DT34" s="622"/>
      <c r="DU34" s="622"/>
      <c r="DV34" s="623"/>
      <c r="DW34" s="624">
        <v>20.9</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132565</v>
      </c>
      <c r="S35" s="622"/>
      <c r="T35" s="622"/>
      <c r="U35" s="622"/>
      <c r="V35" s="622"/>
      <c r="W35" s="622"/>
      <c r="X35" s="622"/>
      <c r="Y35" s="623"/>
      <c r="Z35" s="659">
        <v>1</v>
      </c>
      <c r="AA35" s="659"/>
      <c r="AB35" s="659"/>
      <c r="AC35" s="659"/>
      <c r="AD35" s="660" t="s">
        <v>121</v>
      </c>
      <c r="AE35" s="660"/>
      <c r="AF35" s="660"/>
      <c r="AG35" s="660"/>
      <c r="AH35" s="660"/>
      <c r="AI35" s="660"/>
      <c r="AJ35" s="660"/>
      <c r="AK35" s="660"/>
      <c r="AL35" s="624" t="s">
        <v>121</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90274</v>
      </c>
      <c r="CS35" s="634"/>
      <c r="CT35" s="634"/>
      <c r="CU35" s="634"/>
      <c r="CV35" s="634"/>
      <c r="CW35" s="634"/>
      <c r="CX35" s="634"/>
      <c r="CY35" s="635"/>
      <c r="CZ35" s="624">
        <v>0.8</v>
      </c>
      <c r="DA35" s="636"/>
      <c r="DB35" s="636"/>
      <c r="DC35" s="637"/>
      <c r="DD35" s="627">
        <v>81890</v>
      </c>
      <c r="DE35" s="634"/>
      <c r="DF35" s="634"/>
      <c r="DG35" s="634"/>
      <c r="DH35" s="634"/>
      <c r="DI35" s="634"/>
      <c r="DJ35" s="634"/>
      <c r="DK35" s="635"/>
      <c r="DL35" s="627">
        <v>80909</v>
      </c>
      <c r="DM35" s="634"/>
      <c r="DN35" s="634"/>
      <c r="DO35" s="634"/>
      <c r="DP35" s="634"/>
      <c r="DQ35" s="634"/>
      <c r="DR35" s="634"/>
      <c r="DS35" s="634"/>
      <c r="DT35" s="634"/>
      <c r="DU35" s="634"/>
      <c r="DV35" s="635"/>
      <c r="DW35" s="624">
        <v>1.4</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201379</v>
      </c>
      <c r="S36" s="622"/>
      <c r="T36" s="622"/>
      <c r="U36" s="622"/>
      <c r="V36" s="622"/>
      <c r="W36" s="622"/>
      <c r="X36" s="622"/>
      <c r="Y36" s="623"/>
      <c r="Z36" s="659">
        <v>1.6</v>
      </c>
      <c r="AA36" s="659"/>
      <c r="AB36" s="659"/>
      <c r="AC36" s="659"/>
      <c r="AD36" s="660" t="s">
        <v>121</v>
      </c>
      <c r="AE36" s="660"/>
      <c r="AF36" s="660"/>
      <c r="AG36" s="660"/>
      <c r="AH36" s="660"/>
      <c r="AI36" s="660"/>
      <c r="AJ36" s="660"/>
      <c r="AK36" s="660"/>
      <c r="AL36" s="624" t="s">
        <v>121</v>
      </c>
      <c r="AM36" s="625"/>
      <c r="AN36" s="625"/>
      <c r="AO36" s="661"/>
      <c r="AP36" s="210"/>
      <c r="AQ36" s="670" t="s">
        <v>314</v>
      </c>
      <c r="AR36" s="671"/>
      <c r="AS36" s="671"/>
      <c r="AT36" s="671"/>
      <c r="AU36" s="671"/>
      <c r="AV36" s="671"/>
      <c r="AW36" s="671"/>
      <c r="AX36" s="671"/>
      <c r="AY36" s="672"/>
      <c r="AZ36" s="676">
        <v>1648095</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29888</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1577462</v>
      </c>
      <c r="CS36" s="622"/>
      <c r="CT36" s="622"/>
      <c r="CU36" s="622"/>
      <c r="CV36" s="622"/>
      <c r="CW36" s="622"/>
      <c r="CX36" s="622"/>
      <c r="CY36" s="623"/>
      <c r="CZ36" s="624">
        <v>13.1</v>
      </c>
      <c r="DA36" s="636"/>
      <c r="DB36" s="636"/>
      <c r="DC36" s="637"/>
      <c r="DD36" s="627">
        <v>1505365</v>
      </c>
      <c r="DE36" s="622"/>
      <c r="DF36" s="622"/>
      <c r="DG36" s="622"/>
      <c r="DH36" s="622"/>
      <c r="DI36" s="622"/>
      <c r="DJ36" s="622"/>
      <c r="DK36" s="623"/>
      <c r="DL36" s="627">
        <v>1184855</v>
      </c>
      <c r="DM36" s="622"/>
      <c r="DN36" s="622"/>
      <c r="DO36" s="622"/>
      <c r="DP36" s="622"/>
      <c r="DQ36" s="622"/>
      <c r="DR36" s="622"/>
      <c r="DS36" s="622"/>
      <c r="DT36" s="622"/>
      <c r="DU36" s="622"/>
      <c r="DV36" s="623"/>
      <c r="DW36" s="624">
        <v>20</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240540</v>
      </c>
      <c r="S37" s="622"/>
      <c r="T37" s="622"/>
      <c r="U37" s="622"/>
      <c r="V37" s="622"/>
      <c r="W37" s="622"/>
      <c r="X37" s="622"/>
      <c r="Y37" s="623"/>
      <c r="Z37" s="659">
        <v>1.9</v>
      </c>
      <c r="AA37" s="659"/>
      <c r="AB37" s="659"/>
      <c r="AC37" s="659"/>
      <c r="AD37" s="660">
        <v>21</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606582</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1322</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567165</v>
      </c>
      <c r="CS37" s="634"/>
      <c r="CT37" s="634"/>
      <c r="CU37" s="634"/>
      <c r="CV37" s="634"/>
      <c r="CW37" s="634"/>
      <c r="CX37" s="634"/>
      <c r="CY37" s="635"/>
      <c r="CZ37" s="624">
        <v>4.7</v>
      </c>
      <c r="DA37" s="636"/>
      <c r="DB37" s="636"/>
      <c r="DC37" s="637"/>
      <c r="DD37" s="627">
        <v>560260</v>
      </c>
      <c r="DE37" s="634"/>
      <c r="DF37" s="634"/>
      <c r="DG37" s="634"/>
      <c r="DH37" s="634"/>
      <c r="DI37" s="634"/>
      <c r="DJ37" s="634"/>
      <c r="DK37" s="635"/>
      <c r="DL37" s="627">
        <v>435137</v>
      </c>
      <c r="DM37" s="634"/>
      <c r="DN37" s="634"/>
      <c r="DO37" s="634"/>
      <c r="DP37" s="634"/>
      <c r="DQ37" s="634"/>
      <c r="DR37" s="634"/>
      <c r="DS37" s="634"/>
      <c r="DT37" s="634"/>
      <c r="DU37" s="634"/>
      <c r="DV37" s="635"/>
      <c r="DW37" s="624">
        <v>7.3</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324400</v>
      </c>
      <c r="S38" s="622"/>
      <c r="T38" s="622"/>
      <c r="U38" s="622"/>
      <c r="V38" s="622"/>
      <c r="W38" s="622"/>
      <c r="X38" s="622"/>
      <c r="Y38" s="623"/>
      <c r="Z38" s="659">
        <v>2.6</v>
      </c>
      <c r="AA38" s="659"/>
      <c r="AB38" s="659"/>
      <c r="AC38" s="659"/>
      <c r="AD38" s="660" t="s">
        <v>121</v>
      </c>
      <c r="AE38" s="660"/>
      <c r="AF38" s="660"/>
      <c r="AG38" s="660"/>
      <c r="AH38" s="660"/>
      <c r="AI38" s="660"/>
      <c r="AJ38" s="660"/>
      <c r="AK38" s="660"/>
      <c r="AL38" s="624" t="s">
        <v>121</v>
      </c>
      <c r="AM38" s="625"/>
      <c r="AN38" s="625"/>
      <c r="AO38" s="661"/>
      <c r="AQ38" s="654" t="s">
        <v>322</v>
      </c>
      <c r="AR38" s="655"/>
      <c r="AS38" s="655"/>
      <c r="AT38" s="655"/>
      <c r="AU38" s="655"/>
      <c r="AV38" s="655"/>
      <c r="AW38" s="655"/>
      <c r="AX38" s="655"/>
      <c r="AY38" s="656"/>
      <c r="AZ38" s="621">
        <v>295689</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2646</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745824</v>
      </c>
      <c r="CS38" s="622"/>
      <c r="CT38" s="622"/>
      <c r="CU38" s="622"/>
      <c r="CV38" s="622"/>
      <c r="CW38" s="622"/>
      <c r="CX38" s="622"/>
      <c r="CY38" s="623"/>
      <c r="CZ38" s="624">
        <v>6.2</v>
      </c>
      <c r="DA38" s="636"/>
      <c r="DB38" s="636"/>
      <c r="DC38" s="637"/>
      <c r="DD38" s="627">
        <v>609579</v>
      </c>
      <c r="DE38" s="622"/>
      <c r="DF38" s="622"/>
      <c r="DG38" s="622"/>
      <c r="DH38" s="622"/>
      <c r="DI38" s="622"/>
      <c r="DJ38" s="622"/>
      <c r="DK38" s="623"/>
      <c r="DL38" s="627">
        <v>571323</v>
      </c>
      <c r="DM38" s="622"/>
      <c r="DN38" s="622"/>
      <c r="DO38" s="622"/>
      <c r="DP38" s="622"/>
      <c r="DQ38" s="622"/>
      <c r="DR38" s="622"/>
      <c r="DS38" s="622"/>
      <c r="DT38" s="622"/>
      <c r="DU38" s="622"/>
      <c r="DV38" s="623"/>
      <c r="DW38" s="624">
        <v>9.6</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326</v>
      </c>
      <c r="AR39" s="655"/>
      <c r="AS39" s="655"/>
      <c r="AT39" s="655"/>
      <c r="AU39" s="655"/>
      <c r="AV39" s="655"/>
      <c r="AW39" s="655"/>
      <c r="AX39" s="655"/>
      <c r="AY39" s="656"/>
      <c r="AZ39" s="621" t="s">
        <v>121</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3883</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595462</v>
      </c>
      <c r="CS39" s="634"/>
      <c r="CT39" s="634"/>
      <c r="CU39" s="634"/>
      <c r="CV39" s="634"/>
      <c r="CW39" s="634"/>
      <c r="CX39" s="634"/>
      <c r="CY39" s="635"/>
      <c r="CZ39" s="624">
        <v>4.9000000000000004</v>
      </c>
      <c r="DA39" s="636"/>
      <c r="DB39" s="636"/>
      <c r="DC39" s="637"/>
      <c r="DD39" s="627">
        <v>589290</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t="s">
        <v>121</v>
      </c>
      <c r="S40" s="622"/>
      <c r="T40" s="622"/>
      <c r="U40" s="622"/>
      <c r="V40" s="622"/>
      <c r="W40" s="622"/>
      <c r="X40" s="622"/>
      <c r="Y40" s="623"/>
      <c r="Z40" s="659" t="s">
        <v>121</v>
      </c>
      <c r="AA40" s="659"/>
      <c r="AB40" s="659"/>
      <c r="AC40" s="659"/>
      <c r="AD40" s="660" t="s">
        <v>121</v>
      </c>
      <c r="AE40" s="660"/>
      <c r="AF40" s="660"/>
      <c r="AG40" s="660"/>
      <c r="AH40" s="660"/>
      <c r="AI40" s="660"/>
      <c r="AJ40" s="660"/>
      <c r="AK40" s="660"/>
      <c r="AL40" s="624" t="s">
        <v>121</v>
      </c>
      <c r="AM40" s="625"/>
      <c r="AN40" s="625"/>
      <c r="AO40" s="661"/>
      <c r="AQ40" s="654" t="s">
        <v>330</v>
      </c>
      <c r="AR40" s="655"/>
      <c r="AS40" s="655"/>
      <c r="AT40" s="655"/>
      <c r="AU40" s="655"/>
      <c r="AV40" s="655"/>
      <c r="AW40" s="655"/>
      <c r="AX40" s="655"/>
      <c r="AY40" s="656"/>
      <c r="AZ40" s="621" t="s">
        <v>121</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90</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417841</v>
      </c>
      <c r="CS40" s="622"/>
      <c r="CT40" s="622"/>
      <c r="CU40" s="622"/>
      <c r="CV40" s="622"/>
      <c r="CW40" s="622"/>
      <c r="CX40" s="622"/>
      <c r="CY40" s="623"/>
      <c r="CZ40" s="624">
        <v>3.5</v>
      </c>
      <c r="DA40" s="636"/>
      <c r="DB40" s="636"/>
      <c r="DC40" s="637"/>
      <c r="DD40" s="627">
        <v>379841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12718474</v>
      </c>
      <c r="S41" s="646"/>
      <c r="T41" s="646"/>
      <c r="U41" s="646"/>
      <c r="V41" s="646"/>
      <c r="W41" s="646"/>
      <c r="X41" s="646"/>
      <c r="Y41" s="649"/>
      <c r="Z41" s="650">
        <v>100</v>
      </c>
      <c r="AA41" s="650"/>
      <c r="AB41" s="650"/>
      <c r="AC41" s="650"/>
      <c r="AD41" s="651">
        <v>5928618</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170689</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t="s">
        <v>121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575135</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382</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776186</v>
      </c>
      <c r="CS42" s="634"/>
      <c r="CT42" s="634"/>
      <c r="CU42" s="634"/>
      <c r="CV42" s="634"/>
      <c r="CW42" s="634"/>
      <c r="CX42" s="634"/>
      <c r="CY42" s="635"/>
      <c r="CZ42" s="624">
        <v>6.5</v>
      </c>
      <c r="DA42" s="636"/>
      <c r="DB42" s="636"/>
      <c r="DC42" s="637"/>
      <c r="DD42" s="627">
        <v>269834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33879</v>
      </c>
      <c r="CS43" s="634"/>
      <c r="CT43" s="634"/>
      <c r="CU43" s="634"/>
      <c r="CV43" s="634"/>
      <c r="CW43" s="634"/>
      <c r="CX43" s="634"/>
      <c r="CY43" s="635"/>
      <c r="CZ43" s="624">
        <v>0.3</v>
      </c>
      <c r="DA43" s="636"/>
      <c r="DB43" s="636"/>
      <c r="DC43" s="637"/>
      <c r="DD43" s="627">
        <v>33879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776186</v>
      </c>
      <c r="CS44" s="622"/>
      <c r="CT44" s="622"/>
      <c r="CU44" s="622"/>
      <c r="CV44" s="622"/>
      <c r="CW44" s="622"/>
      <c r="CX44" s="622"/>
      <c r="CY44" s="623"/>
      <c r="CZ44" s="624">
        <v>6.5</v>
      </c>
      <c r="DA44" s="625"/>
      <c r="DB44" s="625"/>
      <c r="DC44" s="626"/>
      <c r="DD44" s="627">
        <v>269834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316090</v>
      </c>
      <c r="CS45" s="634"/>
      <c r="CT45" s="634"/>
      <c r="CU45" s="634"/>
      <c r="CV45" s="634"/>
      <c r="CW45" s="634"/>
      <c r="CX45" s="634"/>
      <c r="CY45" s="635"/>
      <c r="CZ45" s="624">
        <v>2.6</v>
      </c>
      <c r="DA45" s="636"/>
      <c r="DB45" s="636"/>
      <c r="DC45" s="637"/>
      <c r="DD45" s="627">
        <v>28528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460096</v>
      </c>
      <c r="CS46" s="622"/>
      <c r="CT46" s="622"/>
      <c r="CU46" s="622"/>
      <c r="CV46" s="622"/>
      <c r="CW46" s="622"/>
      <c r="CX46" s="622"/>
      <c r="CY46" s="623"/>
      <c r="CZ46" s="624">
        <v>3.8</v>
      </c>
      <c r="DA46" s="625"/>
      <c r="DB46" s="625"/>
      <c r="DC46" s="626"/>
      <c r="DD46" s="627">
        <v>241306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12032724</v>
      </c>
      <c r="CS49" s="606"/>
      <c r="CT49" s="606"/>
      <c r="CU49" s="606"/>
      <c r="CV49" s="606"/>
      <c r="CW49" s="606"/>
      <c r="CX49" s="606"/>
      <c r="CY49" s="607"/>
      <c r="CZ49" s="608">
        <v>100</v>
      </c>
      <c r="DA49" s="609"/>
      <c r="DB49" s="609"/>
      <c r="DC49" s="610"/>
      <c r="DD49" s="611">
        <v>9370267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tX1I9BS86d4JrpKcVwbs6MvYUAQDjFKMkV5HOJhLElxDvO+u384mTCu+BYRs+LhiYmmY/MwJLObJszjvKKw1g==" saltValue="f8CxEYKHDY5avwhsjavN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12808</v>
      </c>
      <c r="R7" s="1103"/>
      <c r="S7" s="1103"/>
      <c r="T7" s="1103"/>
      <c r="U7" s="1103"/>
      <c r="V7" s="1103">
        <v>12125</v>
      </c>
      <c r="W7" s="1103"/>
      <c r="X7" s="1103"/>
      <c r="Y7" s="1103"/>
      <c r="Z7" s="1103"/>
      <c r="AA7" s="1103">
        <v>683</v>
      </c>
      <c r="AB7" s="1103"/>
      <c r="AC7" s="1103"/>
      <c r="AD7" s="1103"/>
      <c r="AE7" s="1104"/>
      <c r="AF7" s="1105">
        <v>682</v>
      </c>
      <c r="AG7" s="1106"/>
      <c r="AH7" s="1106"/>
      <c r="AI7" s="1106"/>
      <c r="AJ7" s="1107"/>
      <c r="AK7" s="1108">
        <v>136</v>
      </c>
      <c r="AL7" s="1109"/>
      <c r="AM7" s="1109"/>
      <c r="AN7" s="1109"/>
      <c r="AO7" s="1109"/>
      <c r="AP7" s="1109">
        <v>7382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547</v>
      </c>
      <c r="BT7" s="1100"/>
      <c r="BU7" s="1100"/>
      <c r="BV7" s="1100"/>
      <c r="BW7" s="1100"/>
      <c r="BX7" s="1100"/>
      <c r="BY7" s="1100"/>
      <c r="BZ7" s="1100"/>
      <c r="CA7" s="1100"/>
      <c r="CB7" s="1100"/>
      <c r="CC7" s="1100"/>
      <c r="CD7" s="1100"/>
      <c r="CE7" s="1100"/>
      <c r="CF7" s="1100"/>
      <c r="CG7" s="1112"/>
      <c r="CH7" s="1096">
        <v>-2</v>
      </c>
      <c r="CI7" s="1097"/>
      <c r="CJ7" s="1097"/>
      <c r="CK7" s="1097"/>
      <c r="CL7" s="1098"/>
      <c r="CM7" s="1096">
        <v>16</v>
      </c>
      <c r="CN7" s="1097"/>
      <c r="CO7" s="1097"/>
      <c r="CP7" s="1097"/>
      <c r="CQ7" s="1098"/>
      <c r="CR7" s="1096">
        <v>8</v>
      </c>
      <c r="CS7" s="1097"/>
      <c r="CT7" s="1097"/>
      <c r="CU7" s="1097"/>
      <c r="CV7" s="1098"/>
      <c r="CW7" s="1096" t="s">
        <v>487</v>
      </c>
      <c r="CX7" s="1097"/>
      <c r="CY7" s="1097"/>
      <c r="CZ7" s="1097"/>
      <c r="DA7" s="1098"/>
      <c r="DB7" s="1096" t="s">
        <v>487</v>
      </c>
      <c r="DC7" s="1097"/>
      <c r="DD7" s="1097"/>
      <c r="DE7" s="1097"/>
      <c r="DF7" s="1098"/>
      <c r="DG7" s="1096" t="s">
        <v>487</v>
      </c>
      <c r="DH7" s="1097"/>
      <c r="DI7" s="1097"/>
      <c r="DJ7" s="1097"/>
      <c r="DK7" s="1098"/>
      <c r="DL7" s="1096" t="s">
        <v>487</v>
      </c>
      <c r="DM7" s="1097"/>
      <c r="DN7" s="1097"/>
      <c r="DO7" s="1097"/>
      <c r="DP7" s="1098"/>
      <c r="DQ7" s="1096" t="s">
        <v>487</v>
      </c>
      <c r="DR7" s="1097"/>
      <c r="DS7" s="1097"/>
      <c r="DT7" s="1097"/>
      <c r="DU7" s="1098"/>
      <c r="DV7" s="1099"/>
      <c r="DW7" s="1100"/>
      <c r="DX7" s="1100"/>
      <c r="DY7" s="1100"/>
      <c r="DZ7" s="1101"/>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47</v>
      </c>
      <c r="R8" s="1039"/>
      <c r="S8" s="1039"/>
      <c r="T8" s="1039"/>
      <c r="U8" s="1039"/>
      <c r="V8" s="1039">
        <v>44</v>
      </c>
      <c r="W8" s="1039"/>
      <c r="X8" s="1039"/>
      <c r="Y8" s="1039"/>
      <c r="Z8" s="1039"/>
      <c r="AA8" s="1039">
        <v>3</v>
      </c>
      <c r="AB8" s="1039"/>
      <c r="AC8" s="1039"/>
      <c r="AD8" s="1039"/>
      <c r="AE8" s="1040"/>
      <c r="AF8" s="1035">
        <v>3</v>
      </c>
      <c r="AG8" s="1036"/>
      <c r="AH8" s="1036"/>
      <c r="AI8" s="1036"/>
      <c r="AJ8" s="1037"/>
      <c r="AK8" s="1080">
        <v>24</v>
      </c>
      <c r="AL8" s="1081"/>
      <c r="AM8" s="1081"/>
      <c r="AN8" s="1081"/>
      <c r="AO8" s="1081"/>
      <c r="AP8" s="1081" t="s">
        <v>548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12718</v>
      </c>
      <c r="R23" s="1061"/>
      <c r="S23" s="1061"/>
      <c r="T23" s="1061"/>
      <c r="U23" s="1061"/>
      <c r="V23" s="1061">
        <v>12033</v>
      </c>
      <c r="W23" s="1061"/>
      <c r="X23" s="1061"/>
      <c r="Y23" s="1061"/>
      <c r="Z23" s="1061"/>
      <c r="AA23" s="1061">
        <v>686</v>
      </c>
      <c r="AB23" s="1061"/>
      <c r="AC23" s="1061"/>
      <c r="AD23" s="1061"/>
      <c r="AE23" s="1068"/>
      <c r="AF23" s="1069">
        <v>685</v>
      </c>
      <c r="AG23" s="1061"/>
      <c r="AH23" s="1061"/>
      <c r="AI23" s="1061"/>
      <c r="AJ23" s="1070"/>
      <c r="AK23" s="1071"/>
      <c r="AL23" s="1072"/>
      <c r="AM23" s="1072"/>
      <c r="AN23" s="1072"/>
      <c r="AO23" s="1072"/>
      <c r="AP23" s="1061">
        <v>7382</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2133</v>
      </c>
      <c r="R28" s="1051"/>
      <c r="S28" s="1051"/>
      <c r="T28" s="1051"/>
      <c r="U28" s="1051"/>
      <c r="V28" s="1051">
        <v>2103</v>
      </c>
      <c r="W28" s="1051"/>
      <c r="X28" s="1051"/>
      <c r="Y28" s="1051"/>
      <c r="Z28" s="1051"/>
      <c r="AA28" s="1051">
        <v>30</v>
      </c>
      <c r="AB28" s="1051"/>
      <c r="AC28" s="1051"/>
      <c r="AD28" s="1051"/>
      <c r="AE28" s="1052"/>
      <c r="AF28" s="1053">
        <v>30</v>
      </c>
      <c r="AG28" s="1051"/>
      <c r="AH28" s="1051"/>
      <c r="AI28" s="1051"/>
      <c r="AJ28" s="1054"/>
      <c r="AK28" s="1042">
        <v>151</v>
      </c>
      <c r="AL28" s="1043"/>
      <c r="AM28" s="1043"/>
      <c r="AN28" s="1043"/>
      <c r="AO28" s="1043"/>
      <c r="AP28" s="1043" t="s">
        <v>548</v>
      </c>
      <c r="AQ28" s="1043"/>
      <c r="AR28" s="1043"/>
      <c r="AS28" s="1043"/>
      <c r="AT28" s="1043"/>
      <c r="AU28" s="1043" t="s">
        <v>548</v>
      </c>
      <c r="AV28" s="1043"/>
      <c r="AW28" s="1043"/>
      <c r="AX28" s="1043"/>
      <c r="AY28" s="1043"/>
      <c r="AZ28" s="1044" t="s">
        <v>548</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1628</v>
      </c>
      <c r="R29" s="1039"/>
      <c r="S29" s="1039"/>
      <c r="T29" s="1039"/>
      <c r="U29" s="1039"/>
      <c r="V29" s="1039">
        <v>1597</v>
      </c>
      <c r="W29" s="1039"/>
      <c r="X29" s="1039"/>
      <c r="Y29" s="1039"/>
      <c r="Z29" s="1039"/>
      <c r="AA29" s="1039">
        <v>30</v>
      </c>
      <c r="AB29" s="1039"/>
      <c r="AC29" s="1039"/>
      <c r="AD29" s="1039"/>
      <c r="AE29" s="1040"/>
      <c r="AF29" s="1035">
        <v>30</v>
      </c>
      <c r="AG29" s="1036"/>
      <c r="AH29" s="1036"/>
      <c r="AI29" s="1036"/>
      <c r="AJ29" s="1037"/>
      <c r="AK29" s="980">
        <v>246</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363</v>
      </c>
      <c r="R30" s="1039"/>
      <c r="S30" s="1039"/>
      <c r="T30" s="1039"/>
      <c r="U30" s="1039"/>
      <c r="V30" s="1039">
        <v>359</v>
      </c>
      <c r="W30" s="1039"/>
      <c r="X30" s="1039"/>
      <c r="Y30" s="1039"/>
      <c r="Z30" s="1039"/>
      <c r="AA30" s="1039">
        <v>3</v>
      </c>
      <c r="AB30" s="1039"/>
      <c r="AC30" s="1039"/>
      <c r="AD30" s="1039"/>
      <c r="AE30" s="1040"/>
      <c r="AF30" s="1035">
        <v>3</v>
      </c>
      <c r="AG30" s="1036"/>
      <c r="AH30" s="1036"/>
      <c r="AI30" s="1036"/>
      <c r="AJ30" s="1037"/>
      <c r="AK30" s="980">
        <v>78</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640</v>
      </c>
      <c r="R31" s="1039"/>
      <c r="S31" s="1039"/>
      <c r="T31" s="1039"/>
      <c r="U31" s="1039"/>
      <c r="V31" s="1039">
        <v>570</v>
      </c>
      <c r="W31" s="1039"/>
      <c r="X31" s="1039"/>
      <c r="Y31" s="1039"/>
      <c r="Z31" s="1039"/>
      <c r="AA31" s="1039">
        <v>71</v>
      </c>
      <c r="AB31" s="1039"/>
      <c r="AC31" s="1039"/>
      <c r="AD31" s="1039"/>
      <c r="AE31" s="1040"/>
      <c r="AF31" s="1035">
        <v>1218</v>
      </c>
      <c r="AG31" s="1036"/>
      <c r="AH31" s="1036"/>
      <c r="AI31" s="1036"/>
      <c r="AJ31" s="1037"/>
      <c r="AK31" s="980" t="s">
        <v>548</v>
      </c>
      <c r="AL31" s="971"/>
      <c r="AM31" s="971"/>
      <c r="AN31" s="971"/>
      <c r="AO31" s="971"/>
      <c r="AP31" s="971">
        <v>1297</v>
      </c>
      <c r="AQ31" s="971"/>
      <c r="AR31" s="971"/>
      <c r="AS31" s="971"/>
      <c r="AT31" s="971"/>
      <c r="AU31" s="971" t="s">
        <v>487</v>
      </c>
      <c r="AV31" s="971"/>
      <c r="AW31" s="971"/>
      <c r="AX31" s="971"/>
      <c r="AY31" s="971"/>
      <c r="AZ31" s="1041" t="s">
        <v>487</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856</v>
      </c>
      <c r="R32" s="1039"/>
      <c r="S32" s="1039"/>
      <c r="T32" s="1039"/>
      <c r="U32" s="1039"/>
      <c r="V32" s="1039">
        <v>664</v>
      </c>
      <c r="W32" s="1039"/>
      <c r="X32" s="1039"/>
      <c r="Y32" s="1039"/>
      <c r="Z32" s="1039"/>
      <c r="AA32" s="1039">
        <v>192</v>
      </c>
      <c r="AB32" s="1039"/>
      <c r="AC32" s="1039"/>
      <c r="AD32" s="1039"/>
      <c r="AE32" s="1040"/>
      <c r="AF32" s="1035">
        <v>418</v>
      </c>
      <c r="AG32" s="1036"/>
      <c r="AH32" s="1036"/>
      <c r="AI32" s="1036"/>
      <c r="AJ32" s="1037"/>
      <c r="AK32" s="980">
        <v>296</v>
      </c>
      <c r="AL32" s="971"/>
      <c r="AM32" s="971"/>
      <c r="AN32" s="971"/>
      <c r="AO32" s="971"/>
      <c r="AP32" s="971">
        <v>4867</v>
      </c>
      <c r="AQ32" s="971"/>
      <c r="AR32" s="971"/>
      <c r="AS32" s="971"/>
      <c r="AT32" s="971"/>
      <c r="AU32" s="971">
        <v>2434</v>
      </c>
      <c r="AV32" s="971"/>
      <c r="AW32" s="971"/>
      <c r="AX32" s="971"/>
      <c r="AY32" s="971"/>
      <c r="AZ32" s="1041" t="s">
        <v>487</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3</v>
      </c>
      <c r="R33" s="1039"/>
      <c r="S33" s="1039"/>
      <c r="T33" s="1039"/>
      <c r="U33" s="1039"/>
      <c r="V33" s="1039">
        <v>2</v>
      </c>
      <c r="W33" s="1039"/>
      <c r="X33" s="1039"/>
      <c r="Y33" s="1039"/>
      <c r="Z33" s="1039"/>
      <c r="AA33" s="1039">
        <v>1</v>
      </c>
      <c r="AB33" s="1039"/>
      <c r="AC33" s="1039"/>
      <c r="AD33" s="1039"/>
      <c r="AE33" s="1040"/>
      <c r="AF33" s="1035">
        <v>1</v>
      </c>
      <c r="AG33" s="1036"/>
      <c r="AH33" s="1036"/>
      <c r="AI33" s="1036"/>
      <c r="AJ33" s="1037"/>
      <c r="AK33" s="980" t="s">
        <v>548</v>
      </c>
      <c r="AL33" s="971"/>
      <c r="AM33" s="971"/>
      <c r="AN33" s="971"/>
      <c r="AO33" s="971"/>
      <c r="AP33" s="971" t="s">
        <v>548</v>
      </c>
      <c r="AQ33" s="971"/>
      <c r="AR33" s="971"/>
      <c r="AS33" s="971"/>
      <c r="AT33" s="971"/>
      <c r="AU33" s="971" t="s">
        <v>548</v>
      </c>
      <c r="AV33" s="971"/>
      <c r="AW33" s="971"/>
      <c r="AX33" s="971"/>
      <c r="AY33" s="971"/>
      <c r="AZ33" s="1041" t="s">
        <v>548</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1701</v>
      </c>
      <c r="AG63" s="959"/>
      <c r="AH63" s="959"/>
      <c r="AI63" s="959"/>
      <c r="AJ63" s="1022"/>
      <c r="AK63" s="1023"/>
      <c r="AL63" s="963"/>
      <c r="AM63" s="963"/>
      <c r="AN63" s="963"/>
      <c r="AO63" s="963"/>
      <c r="AP63" s="959">
        <v>6164</v>
      </c>
      <c r="AQ63" s="959"/>
      <c r="AR63" s="959"/>
      <c r="AS63" s="959"/>
      <c r="AT63" s="959"/>
      <c r="AU63" s="959">
        <v>2434</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549</v>
      </c>
      <c r="C68" s="986"/>
      <c r="D68" s="986"/>
      <c r="E68" s="986"/>
      <c r="F68" s="986"/>
      <c r="G68" s="986"/>
      <c r="H68" s="986"/>
      <c r="I68" s="986"/>
      <c r="J68" s="986"/>
      <c r="K68" s="986"/>
      <c r="L68" s="986"/>
      <c r="M68" s="986"/>
      <c r="N68" s="986"/>
      <c r="O68" s="986"/>
      <c r="P68" s="987"/>
      <c r="Q68" s="988">
        <v>5618</v>
      </c>
      <c r="R68" s="982"/>
      <c r="S68" s="982"/>
      <c r="T68" s="982"/>
      <c r="U68" s="982"/>
      <c r="V68" s="982">
        <v>5520</v>
      </c>
      <c r="W68" s="982"/>
      <c r="X68" s="982"/>
      <c r="Y68" s="982"/>
      <c r="Z68" s="982"/>
      <c r="AA68" s="982">
        <v>98</v>
      </c>
      <c r="AB68" s="982"/>
      <c r="AC68" s="982"/>
      <c r="AD68" s="982"/>
      <c r="AE68" s="982"/>
      <c r="AF68" s="982">
        <v>98</v>
      </c>
      <c r="AG68" s="982"/>
      <c r="AH68" s="982"/>
      <c r="AI68" s="982"/>
      <c r="AJ68" s="982"/>
      <c r="AK68" s="982">
        <v>178</v>
      </c>
      <c r="AL68" s="982"/>
      <c r="AM68" s="982"/>
      <c r="AN68" s="982"/>
      <c r="AO68" s="982"/>
      <c r="AP68" s="982">
        <v>4115</v>
      </c>
      <c r="AQ68" s="982"/>
      <c r="AR68" s="982"/>
      <c r="AS68" s="982"/>
      <c r="AT68" s="982"/>
      <c r="AU68" s="982">
        <v>708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550</v>
      </c>
      <c r="C69" s="975"/>
      <c r="D69" s="975"/>
      <c r="E69" s="975"/>
      <c r="F69" s="975"/>
      <c r="G69" s="975"/>
      <c r="H69" s="975"/>
      <c r="I69" s="975"/>
      <c r="J69" s="975"/>
      <c r="K69" s="975"/>
      <c r="L69" s="975"/>
      <c r="M69" s="975"/>
      <c r="N69" s="975"/>
      <c r="O69" s="975"/>
      <c r="P69" s="976"/>
      <c r="Q69" s="977">
        <v>10858</v>
      </c>
      <c r="R69" s="971"/>
      <c r="S69" s="971"/>
      <c r="T69" s="971"/>
      <c r="U69" s="971"/>
      <c r="V69" s="971">
        <v>12411</v>
      </c>
      <c r="W69" s="971"/>
      <c r="X69" s="971"/>
      <c r="Y69" s="971"/>
      <c r="Z69" s="971"/>
      <c r="AA69" s="971">
        <v>-1553</v>
      </c>
      <c r="AB69" s="971"/>
      <c r="AC69" s="971"/>
      <c r="AD69" s="971"/>
      <c r="AE69" s="971"/>
      <c r="AF69" s="971">
        <v>-579</v>
      </c>
      <c r="AG69" s="971"/>
      <c r="AH69" s="971"/>
      <c r="AI69" s="971"/>
      <c r="AJ69" s="971"/>
      <c r="AK69" s="971">
        <v>1748</v>
      </c>
      <c r="AL69" s="971"/>
      <c r="AM69" s="971"/>
      <c r="AN69" s="971"/>
      <c r="AO69" s="971"/>
      <c r="AP69" s="971">
        <v>5657</v>
      </c>
      <c r="AQ69" s="971"/>
      <c r="AR69" s="971"/>
      <c r="AS69" s="971"/>
      <c r="AT69" s="971"/>
      <c r="AU69" s="971">
        <v>2409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551</v>
      </c>
      <c r="C70" s="975"/>
      <c r="D70" s="975"/>
      <c r="E70" s="975"/>
      <c r="F70" s="975"/>
      <c r="G70" s="975"/>
      <c r="H70" s="975"/>
      <c r="I70" s="975"/>
      <c r="J70" s="975"/>
      <c r="K70" s="975"/>
      <c r="L70" s="975"/>
      <c r="M70" s="975"/>
      <c r="N70" s="975"/>
      <c r="O70" s="975"/>
      <c r="P70" s="976"/>
      <c r="Q70" s="977">
        <v>860</v>
      </c>
      <c r="R70" s="971"/>
      <c r="S70" s="971"/>
      <c r="T70" s="971"/>
      <c r="U70" s="971"/>
      <c r="V70" s="971">
        <v>858</v>
      </c>
      <c r="W70" s="971"/>
      <c r="X70" s="971"/>
      <c r="Y70" s="971"/>
      <c r="Z70" s="971"/>
      <c r="AA70" s="971">
        <v>2</v>
      </c>
      <c r="AB70" s="971"/>
      <c r="AC70" s="971"/>
      <c r="AD70" s="971"/>
      <c r="AE70" s="971"/>
      <c r="AF70" s="971">
        <v>2</v>
      </c>
      <c r="AG70" s="971"/>
      <c r="AH70" s="971"/>
      <c r="AI70" s="971"/>
      <c r="AJ70" s="971"/>
      <c r="AK70" s="971">
        <v>2</v>
      </c>
      <c r="AL70" s="971"/>
      <c r="AM70" s="971"/>
      <c r="AN70" s="971"/>
      <c r="AO70" s="971"/>
      <c r="AP70" s="971" t="s">
        <v>548</v>
      </c>
      <c r="AQ70" s="971"/>
      <c r="AR70" s="971"/>
      <c r="AS70" s="971"/>
      <c r="AT70" s="971"/>
      <c r="AU70" s="971" t="s">
        <v>548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552</v>
      </c>
      <c r="C71" s="975"/>
      <c r="D71" s="975"/>
      <c r="E71" s="975"/>
      <c r="F71" s="975"/>
      <c r="G71" s="975"/>
      <c r="H71" s="975"/>
      <c r="I71" s="975"/>
      <c r="J71" s="975"/>
      <c r="K71" s="975"/>
      <c r="L71" s="975"/>
      <c r="M71" s="975"/>
      <c r="N71" s="975"/>
      <c r="O71" s="975"/>
      <c r="P71" s="976"/>
      <c r="Q71" s="977">
        <v>243</v>
      </c>
      <c r="R71" s="971"/>
      <c r="S71" s="971"/>
      <c r="T71" s="971"/>
      <c r="U71" s="971"/>
      <c r="V71" s="971">
        <v>238</v>
      </c>
      <c r="W71" s="971"/>
      <c r="X71" s="971"/>
      <c r="Y71" s="971"/>
      <c r="Z71" s="971"/>
      <c r="AA71" s="971">
        <v>5</v>
      </c>
      <c r="AB71" s="971"/>
      <c r="AC71" s="971"/>
      <c r="AD71" s="971"/>
      <c r="AE71" s="971"/>
      <c r="AF71" s="971">
        <v>5</v>
      </c>
      <c r="AG71" s="971"/>
      <c r="AH71" s="971"/>
      <c r="AI71" s="971"/>
      <c r="AJ71" s="971"/>
      <c r="AK71" s="971">
        <v>3</v>
      </c>
      <c r="AL71" s="971"/>
      <c r="AM71" s="971"/>
      <c r="AN71" s="971"/>
      <c r="AO71" s="971"/>
      <c r="AP71" s="971" t="s">
        <v>548</v>
      </c>
      <c r="AQ71" s="971"/>
      <c r="AR71" s="971"/>
      <c r="AS71" s="971"/>
      <c r="AT71" s="971"/>
      <c r="AU71" s="971" t="s">
        <v>548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553</v>
      </c>
      <c r="C72" s="975"/>
      <c r="D72" s="975"/>
      <c r="E72" s="975"/>
      <c r="F72" s="975"/>
      <c r="G72" s="975"/>
      <c r="H72" s="975"/>
      <c r="I72" s="975"/>
      <c r="J72" s="975"/>
      <c r="K72" s="975"/>
      <c r="L72" s="975"/>
      <c r="M72" s="975"/>
      <c r="N72" s="975"/>
      <c r="O72" s="975"/>
      <c r="P72" s="976"/>
      <c r="Q72" s="977">
        <v>967</v>
      </c>
      <c r="R72" s="971"/>
      <c r="S72" s="971"/>
      <c r="T72" s="971"/>
      <c r="U72" s="971"/>
      <c r="V72" s="971">
        <v>732</v>
      </c>
      <c r="W72" s="971"/>
      <c r="X72" s="971"/>
      <c r="Y72" s="971"/>
      <c r="Z72" s="971"/>
      <c r="AA72" s="971">
        <v>236</v>
      </c>
      <c r="AB72" s="971"/>
      <c r="AC72" s="971"/>
      <c r="AD72" s="971"/>
      <c r="AE72" s="971"/>
      <c r="AF72" s="971">
        <v>236</v>
      </c>
      <c r="AG72" s="971"/>
      <c r="AH72" s="971"/>
      <c r="AI72" s="971"/>
      <c r="AJ72" s="971"/>
      <c r="AK72" s="971">
        <v>510</v>
      </c>
      <c r="AL72" s="971"/>
      <c r="AM72" s="971"/>
      <c r="AN72" s="971"/>
      <c r="AO72" s="971"/>
      <c r="AP72" s="971" t="s">
        <v>548</v>
      </c>
      <c r="AQ72" s="971"/>
      <c r="AR72" s="971"/>
      <c r="AS72" s="971"/>
      <c r="AT72" s="971"/>
      <c r="AU72" s="971" t="s">
        <v>548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554</v>
      </c>
      <c r="C73" s="975"/>
      <c r="D73" s="975"/>
      <c r="E73" s="975"/>
      <c r="F73" s="975"/>
      <c r="G73" s="975"/>
      <c r="H73" s="975"/>
      <c r="I73" s="975"/>
      <c r="J73" s="975"/>
      <c r="K73" s="975"/>
      <c r="L73" s="975"/>
      <c r="M73" s="975"/>
      <c r="N73" s="975"/>
      <c r="O73" s="975"/>
      <c r="P73" s="976"/>
      <c r="Q73" s="977">
        <v>294625</v>
      </c>
      <c r="R73" s="971"/>
      <c r="S73" s="971"/>
      <c r="T73" s="971"/>
      <c r="U73" s="971"/>
      <c r="V73" s="971">
        <v>290389</v>
      </c>
      <c r="W73" s="971"/>
      <c r="X73" s="971"/>
      <c r="Y73" s="971"/>
      <c r="Z73" s="971"/>
      <c r="AA73" s="971">
        <v>4236</v>
      </c>
      <c r="AB73" s="971"/>
      <c r="AC73" s="971"/>
      <c r="AD73" s="971"/>
      <c r="AE73" s="971"/>
      <c r="AF73" s="971">
        <v>4236</v>
      </c>
      <c r="AG73" s="971"/>
      <c r="AH73" s="971"/>
      <c r="AI73" s="971"/>
      <c r="AJ73" s="971"/>
      <c r="AK73" s="971">
        <v>5909</v>
      </c>
      <c r="AL73" s="971"/>
      <c r="AM73" s="971"/>
      <c r="AN73" s="971"/>
      <c r="AO73" s="971"/>
      <c r="AP73" s="971" t="s">
        <v>548</v>
      </c>
      <c r="AQ73" s="971"/>
      <c r="AR73" s="971"/>
      <c r="AS73" s="971"/>
      <c r="AT73" s="971"/>
      <c r="AU73" s="971" t="s">
        <v>548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555</v>
      </c>
      <c r="C74" s="975"/>
      <c r="D74" s="975"/>
      <c r="E74" s="975"/>
      <c r="F74" s="975"/>
      <c r="G74" s="975"/>
      <c r="H74" s="975"/>
      <c r="I74" s="975"/>
      <c r="J74" s="975"/>
      <c r="K74" s="975"/>
      <c r="L74" s="975"/>
      <c r="M74" s="975"/>
      <c r="N74" s="975"/>
      <c r="O74" s="975"/>
      <c r="P74" s="976"/>
      <c r="Q74" s="977">
        <v>10670</v>
      </c>
      <c r="R74" s="971"/>
      <c r="S74" s="971"/>
      <c r="T74" s="971"/>
      <c r="U74" s="971"/>
      <c r="V74" s="971">
        <v>10603</v>
      </c>
      <c r="W74" s="971"/>
      <c r="X74" s="971"/>
      <c r="Y74" s="971"/>
      <c r="Z74" s="971"/>
      <c r="AA74" s="971">
        <v>67</v>
      </c>
      <c r="AB74" s="971"/>
      <c r="AC74" s="971"/>
      <c r="AD74" s="971"/>
      <c r="AE74" s="971"/>
      <c r="AF74" s="971">
        <v>67</v>
      </c>
      <c r="AG74" s="971"/>
      <c r="AH74" s="971"/>
      <c r="AI74" s="971"/>
      <c r="AJ74" s="971"/>
      <c r="AK74" s="971" t="s">
        <v>548</v>
      </c>
      <c r="AL74" s="971"/>
      <c r="AM74" s="971"/>
      <c r="AN74" s="971"/>
      <c r="AO74" s="971"/>
      <c r="AP74" s="971" t="s">
        <v>548</v>
      </c>
      <c r="AQ74" s="971"/>
      <c r="AR74" s="971"/>
      <c r="AS74" s="971"/>
      <c r="AT74" s="971"/>
      <c r="AU74" s="971" t="s">
        <v>548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4063</v>
      </c>
      <c r="AG88" s="959"/>
      <c r="AH88" s="959"/>
      <c r="AI88" s="959"/>
      <c r="AJ88" s="959"/>
      <c r="AK88" s="963"/>
      <c r="AL88" s="963"/>
      <c r="AM88" s="963"/>
      <c r="AN88" s="963"/>
      <c r="AO88" s="963"/>
      <c r="AP88" s="959">
        <v>9771</v>
      </c>
      <c r="AQ88" s="959"/>
      <c r="AR88" s="959"/>
      <c r="AS88" s="959"/>
      <c r="AT88" s="959"/>
      <c r="AU88" s="959">
        <v>3117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8</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293</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293</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293</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608804</v>
      </c>
      <c r="AB110" s="889"/>
      <c r="AC110" s="889"/>
      <c r="AD110" s="889"/>
      <c r="AE110" s="890"/>
      <c r="AF110" s="891">
        <v>636140</v>
      </c>
      <c r="AG110" s="889"/>
      <c r="AH110" s="889"/>
      <c r="AI110" s="889"/>
      <c r="AJ110" s="890"/>
      <c r="AK110" s="891">
        <v>665180</v>
      </c>
      <c r="AL110" s="889"/>
      <c r="AM110" s="889"/>
      <c r="AN110" s="889"/>
      <c r="AO110" s="890"/>
      <c r="AP110" s="892">
        <v>13</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8242879</v>
      </c>
      <c r="BR110" s="842"/>
      <c r="BS110" s="842"/>
      <c r="BT110" s="842"/>
      <c r="BU110" s="842"/>
      <c r="BV110" s="842">
        <v>7699105</v>
      </c>
      <c r="BW110" s="842"/>
      <c r="BX110" s="842"/>
      <c r="BY110" s="842"/>
      <c r="BZ110" s="842"/>
      <c r="CA110" s="842">
        <v>7381720</v>
      </c>
      <c r="CB110" s="842"/>
      <c r="CC110" s="842"/>
      <c r="CD110" s="842"/>
      <c r="CE110" s="842"/>
      <c r="CF110" s="866">
        <v>144.69999999999999</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2472139</v>
      </c>
      <c r="BR112" s="817"/>
      <c r="BS112" s="817"/>
      <c r="BT112" s="817"/>
      <c r="BU112" s="817"/>
      <c r="BV112" s="817">
        <v>2363290</v>
      </c>
      <c r="BW112" s="817"/>
      <c r="BX112" s="817"/>
      <c r="BY112" s="817"/>
      <c r="BZ112" s="817"/>
      <c r="CA112" s="817">
        <v>2433521</v>
      </c>
      <c r="CB112" s="817"/>
      <c r="CC112" s="817"/>
      <c r="CD112" s="817"/>
      <c r="CE112" s="817"/>
      <c r="CF112" s="875">
        <v>47.7</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147823</v>
      </c>
      <c r="AB113" s="919"/>
      <c r="AC113" s="919"/>
      <c r="AD113" s="919"/>
      <c r="AE113" s="920"/>
      <c r="AF113" s="921">
        <v>195507</v>
      </c>
      <c r="AG113" s="919"/>
      <c r="AH113" s="919"/>
      <c r="AI113" s="919"/>
      <c r="AJ113" s="920"/>
      <c r="AK113" s="921">
        <v>197472</v>
      </c>
      <c r="AL113" s="919"/>
      <c r="AM113" s="919"/>
      <c r="AN113" s="919"/>
      <c r="AO113" s="920"/>
      <c r="AP113" s="922">
        <v>3.9</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3638054</v>
      </c>
      <c r="BR113" s="817"/>
      <c r="BS113" s="817"/>
      <c r="BT113" s="817"/>
      <c r="BU113" s="817"/>
      <c r="BV113" s="817">
        <v>3368601</v>
      </c>
      <c r="BW113" s="817"/>
      <c r="BX113" s="817"/>
      <c r="BY113" s="817"/>
      <c r="BZ113" s="817"/>
      <c r="CA113" s="817">
        <v>3117604</v>
      </c>
      <c r="CB113" s="817"/>
      <c r="CC113" s="817"/>
      <c r="CD113" s="817"/>
      <c r="CE113" s="817"/>
      <c r="CF113" s="875">
        <v>61.1</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264832</v>
      </c>
      <c r="AB114" s="780"/>
      <c r="AC114" s="780"/>
      <c r="AD114" s="780"/>
      <c r="AE114" s="781"/>
      <c r="AF114" s="782">
        <v>266160</v>
      </c>
      <c r="AG114" s="780"/>
      <c r="AH114" s="780"/>
      <c r="AI114" s="780"/>
      <c r="AJ114" s="781"/>
      <c r="AK114" s="782">
        <v>272792</v>
      </c>
      <c r="AL114" s="780"/>
      <c r="AM114" s="780"/>
      <c r="AN114" s="780"/>
      <c r="AO114" s="781"/>
      <c r="AP114" s="824">
        <v>5.3</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810979</v>
      </c>
      <c r="BR114" s="817"/>
      <c r="BS114" s="817"/>
      <c r="BT114" s="817"/>
      <c r="BU114" s="817"/>
      <c r="BV114" s="817">
        <v>794449</v>
      </c>
      <c r="BW114" s="817"/>
      <c r="BX114" s="817"/>
      <c r="BY114" s="817"/>
      <c r="BZ114" s="817"/>
      <c r="CA114" s="817">
        <v>838885</v>
      </c>
      <c r="CB114" s="817"/>
      <c r="CC114" s="817"/>
      <c r="CD114" s="817"/>
      <c r="CE114" s="817"/>
      <c r="CF114" s="875">
        <v>16.399999999999999</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1021459</v>
      </c>
      <c r="AB117" s="903"/>
      <c r="AC117" s="903"/>
      <c r="AD117" s="903"/>
      <c r="AE117" s="904"/>
      <c r="AF117" s="905">
        <v>1097807</v>
      </c>
      <c r="AG117" s="903"/>
      <c r="AH117" s="903"/>
      <c r="AI117" s="903"/>
      <c r="AJ117" s="904"/>
      <c r="AK117" s="905">
        <v>1135444</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293</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v>201069</v>
      </c>
      <c r="CB118" s="845"/>
      <c r="CC118" s="845"/>
      <c r="CD118" s="845"/>
      <c r="CE118" s="845"/>
      <c r="CF118" s="875">
        <v>3.9</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442</v>
      </c>
      <c r="BP119" s="878"/>
      <c r="BQ119" s="879">
        <v>15164051</v>
      </c>
      <c r="BR119" s="845"/>
      <c r="BS119" s="845"/>
      <c r="BT119" s="845"/>
      <c r="BU119" s="845"/>
      <c r="BV119" s="845">
        <v>14225445</v>
      </c>
      <c r="BW119" s="845"/>
      <c r="BX119" s="845"/>
      <c r="BY119" s="845"/>
      <c r="BZ119" s="845"/>
      <c r="CA119" s="845">
        <v>13972799</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4543796</v>
      </c>
      <c r="BR120" s="842"/>
      <c r="BS120" s="842"/>
      <c r="BT120" s="842"/>
      <c r="BU120" s="842"/>
      <c r="BV120" s="842">
        <v>4756498</v>
      </c>
      <c r="BW120" s="842"/>
      <c r="BX120" s="842"/>
      <c r="BY120" s="842"/>
      <c r="BZ120" s="842"/>
      <c r="CA120" s="842">
        <v>5530166</v>
      </c>
      <c r="CB120" s="842"/>
      <c r="CC120" s="842"/>
      <c r="CD120" s="842"/>
      <c r="CE120" s="842"/>
      <c r="CF120" s="866">
        <v>108.4</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2472139</v>
      </c>
      <c r="DH120" s="842"/>
      <c r="DI120" s="842"/>
      <c r="DJ120" s="842"/>
      <c r="DK120" s="842"/>
      <c r="DL120" s="842">
        <v>2363290</v>
      </c>
      <c r="DM120" s="842"/>
      <c r="DN120" s="842"/>
      <c r="DO120" s="842"/>
      <c r="DP120" s="842"/>
      <c r="DQ120" s="842">
        <v>2433521</v>
      </c>
      <c r="DR120" s="842"/>
      <c r="DS120" s="842"/>
      <c r="DT120" s="842"/>
      <c r="DU120" s="842"/>
      <c r="DV120" s="843">
        <v>47.7</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2338228</v>
      </c>
      <c r="BR121" s="817"/>
      <c r="BS121" s="817"/>
      <c r="BT121" s="817"/>
      <c r="BU121" s="817"/>
      <c r="BV121" s="817">
        <v>1803956</v>
      </c>
      <c r="BW121" s="817"/>
      <c r="BX121" s="817"/>
      <c r="BY121" s="817"/>
      <c r="BZ121" s="817"/>
      <c r="CA121" s="817">
        <v>1696749</v>
      </c>
      <c r="CB121" s="817"/>
      <c r="CC121" s="817"/>
      <c r="CD121" s="817"/>
      <c r="CE121" s="817"/>
      <c r="CF121" s="875">
        <v>33.299999999999997</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8352954</v>
      </c>
      <c r="BR122" s="845"/>
      <c r="BS122" s="845"/>
      <c r="BT122" s="845"/>
      <c r="BU122" s="845"/>
      <c r="BV122" s="845">
        <v>7843282</v>
      </c>
      <c r="BW122" s="845"/>
      <c r="BX122" s="845"/>
      <c r="BY122" s="845"/>
      <c r="BZ122" s="845"/>
      <c r="CA122" s="845">
        <v>7766476</v>
      </c>
      <c r="CB122" s="845"/>
      <c r="CC122" s="845"/>
      <c r="CD122" s="845"/>
      <c r="CE122" s="845"/>
      <c r="CF122" s="846">
        <v>152.19999999999999</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450</v>
      </c>
      <c r="BP123" s="878"/>
      <c r="BQ123" s="832">
        <v>15234978</v>
      </c>
      <c r="BR123" s="833"/>
      <c r="BS123" s="833"/>
      <c r="BT123" s="833"/>
      <c r="BU123" s="833"/>
      <c r="BV123" s="833">
        <v>14403736</v>
      </c>
      <c r="BW123" s="833"/>
      <c r="BX123" s="833"/>
      <c r="BY123" s="833"/>
      <c r="BZ123" s="833"/>
      <c r="CA123" s="833">
        <v>14993391</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116767</v>
      </c>
      <c r="AB128" s="801"/>
      <c r="AC128" s="801"/>
      <c r="AD128" s="801"/>
      <c r="AE128" s="802"/>
      <c r="AF128" s="803">
        <v>123977</v>
      </c>
      <c r="AG128" s="801"/>
      <c r="AH128" s="801"/>
      <c r="AI128" s="801"/>
      <c r="AJ128" s="802"/>
      <c r="AK128" s="803">
        <v>140088</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121</v>
      </c>
      <c r="BG128" s="787"/>
      <c r="BH128" s="787"/>
      <c r="BI128" s="787"/>
      <c r="BJ128" s="787"/>
      <c r="BK128" s="787"/>
      <c r="BL128" s="810"/>
      <c r="BM128" s="786">
        <v>14.52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5528513</v>
      </c>
      <c r="AB129" s="780"/>
      <c r="AC129" s="780"/>
      <c r="AD129" s="780"/>
      <c r="AE129" s="781"/>
      <c r="AF129" s="782">
        <v>5635341</v>
      </c>
      <c r="AG129" s="780"/>
      <c r="AH129" s="780"/>
      <c r="AI129" s="780"/>
      <c r="AJ129" s="781"/>
      <c r="AK129" s="782">
        <v>5846910</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121</v>
      </c>
      <c r="BG129" s="771"/>
      <c r="BH129" s="771"/>
      <c r="BI129" s="771"/>
      <c r="BJ129" s="771"/>
      <c r="BK129" s="771"/>
      <c r="BL129" s="772"/>
      <c r="BM129" s="770">
        <v>19.52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730349</v>
      </c>
      <c r="AB130" s="780"/>
      <c r="AC130" s="780"/>
      <c r="AD130" s="780"/>
      <c r="AE130" s="781"/>
      <c r="AF130" s="782">
        <v>740356</v>
      </c>
      <c r="AG130" s="780"/>
      <c r="AH130" s="780"/>
      <c r="AI130" s="780"/>
      <c r="AJ130" s="781"/>
      <c r="AK130" s="782">
        <v>745610</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4.4000000000000004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4798164</v>
      </c>
      <c r="AB131" s="764"/>
      <c r="AC131" s="764"/>
      <c r="AD131" s="764"/>
      <c r="AE131" s="765"/>
      <c r="AF131" s="766">
        <v>4894985</v>
      </c>
      <c r="AG131" s="764"/>
      <c r="AH131" s="764"/>
      <c r="AI131" s="764"/>
      <c r="AJ131" s="765"/>
      <c r="AK131" s="766">
        <v>5101300</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3.6335356609999998</v>
      </c>
      <c r="AB132" s="745"/>
      <c r="AC132" s="745"/>
      <c r="AD132" s="745"/>
      <c r="AE132" s="746"/>
      <c r="AF132" s="747">
        <v>4.7696571079999996</v>
      </c>
      <c r="AG132" s="745"/>
      <c r="AH132" s="745"/>
      <c r="AI132" s="745"/>
      <c r="AJ132" s="746"/>
      <c r="AK132" s="747">
        <v>4.8957324599999996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1.8</v>
      </c>
      <c r="AB133" s="724"/>
      <c r="AC133" s="724"/>
      <c r="AD133" s="724"/>
      <c r="AE133" s="725"/>
      <c r="AF133" s="723">
        <v>3.3</v>
      </c>
      <c r="AG133" s="724"/>
      <c r="AH133" s="724"/>
      <c r="AI133" s="724"/>
      <c r="AJ133" s="725"/>
      <c r="AK133" s="723">
        <v>4.4000000000000004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bmk/XswCR0TngeTCkGf++jOw49Zfwg7HtRrSrgeXPn9KxI0oZ8v0GnbHgxF8NckO3dzxKjagSI3ZBSKbB/eDA==" saltValue="kYnY2ydOoZ9dzpw6HTBea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R7uP5lGc4AxXwup3Ea2gH5/J/HgLjdl5/+ltfAvFUKZZYYBBcjRWeCtnh6+aMXC+dteTl/V/Wd1PrqcKQ33tw==" saltValue="Z3Lb5ypDvEB7S/DOj6BT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fgP6e4bv5plkvwDc9Evjis+pXjHOgmWO61DnfgGPonDh8tiRXKB+C+lR4yySidEPqles35hi91eMM30GtQZMQ==" saltValue="m+jQQsVgDwXGweYKJHPOV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1768736</v>
      </c>
      <c r="AP9" s="269">
        <v>75921</v>
      </c>
      <c r="AQ9" s="270">
        <v>72090</v>
      </c>
      <c r="AR9" s="271">
        <v>5.3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242394</v>
      </c>
      <c r="AP10" s="272">
        <v>10405</v>
      </c>
      <c r="AQ10" s="273">
        <v>9072</v>
      </c>
      <c r="AR10" s="274">
        <v>14.7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383</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v>26</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47278</v>
      </c>
      <c r="AP13" s="272">
        <v>2029</v>
      </c>
      <c r="AQ13" s="273">
        <v>2732</v>
      </c>
      <c r="AR13" s="274">
        <v>-25.7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33879</v>
      </c>
      <c r="AP14" s="272">
        <v>1454</v>
      </c>
      <c r="AQ14" s="273">
        <v>1315</v>
      </c>
      <c r="AR14" s="274">
        <v>10.6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-108313</v>
      </c>
      <c r="AP15" s="272">
        <v>-4649</v>
      </c>
      <c r="AQ15" s="273">
        <v>-4107</v>
      </c>
      <c r="AR15" s="274">
        <v>13.2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1983974</v>
      </c>
      <c r="AP16" s="272">
        <v>85160</v>
      </c>
      <c r="AQ16" s="273">
        <v>81511</v>
      </c>
      <c r="AR16" s="274">
        <v>4.5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8.16</v>
      </c>
      <c r="AP21" s="286">
        <v>6.74</v>
      </c>
      <c r="AQ21" s="287">
        <v>1.42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96.1</v>
      </c>
      <c r="AP22" s="291">
        <v>97</v>
      </c>
      <c r="AQ22" s="292">
        <v>-0.9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665180</v>
      </c>
      <c r="AP32" s="300">
        <v>28552</v>
      </c>
      <c r="AQ32" s="301">
        <v>33695</v>
      </c>
      <c r="AR32" s="302">
        <v>-15.3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197472</v>
      </c>
      <c r="AP35" s="300">
        <v>8476</v>
      </c>
      <c r="AQ35" s="301">
        <v>8394</v>
      </c>
      <c r="AR35" s="302">
        <v>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272792</v>
      </c>
      <c r="AP36" s="300">
        <v>11709</v>
      </c>
      <c r="AQ36" s="301">
        <v>1998</v>
      </c>
      <c r="AR36" s="302">
        <v>486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487</v>
      </c>
      <c r="AP37" s="300" t="s">
        <v>487</v>
      </c>
      <c r="AQ37" s="301">
        <v>1021</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487</v>
      </c>
      <c r="AP38" s="303" t="s">
        <v>487</v>
      </c>
      <c r="AQ38" s="304">
        <v>3</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-140088</v>
      </c>
      <c r="AP39" s="300">
        <v>-6013</v>
      </c>
      <c r="AQ39" s="301">
        <v>-3210</v>
      </c>
      <c r="AR39" s="302">
        <v>87.3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-745610</v>
      </c>
      <c r="AP40" s="300">
        <v>-32005</v>
      </c>
      <c r="AQ40" s="301">
        <v>-26336</v>
      </c>
      <c r="AR40" s="302">
        <v>21.5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249746</v>
      </c>
      <c r="AP41" s="300">
        <v>10720</v>
      </c>
      <c r="AQ41" s="301">
        <v>15565</v>
      </c>
      <c r="AR41" s="302">
        <v>-31.1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1716350</v>
      </c>
      <c r="AN51" s="322">
        <v>72829</v>
      </c>
      <c r="AO51" s="323">
        <v>2.5</v>
      </c>
      <c r="AP51" s="324">
        <v>52068</v>
      </c>
      <c r="AQ51" s="325">
        <v>1.6</v>
      </c>
      <c r="AR51" s="326">
        <v>0.9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1146608</v>
      </c>
      <c r="AN52" s="330">
        <v>48653</v>
      </c>
      <c r="AO52" s="331">
        <v>-5.3</v>
      </c>
      <c r="AP52" s="332">
        <v>26936</v>
      </c>
      <c r="AQ52" s="333">
        <v>3.4</v>
      </c>
      <c r="AR52" s="334">
        <v>-8.6999999999999993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1758801</v>
      </c>
      <c r="AN53" s="322">
        <v>74336</v>
      </c>
      <c r="AO53" s="323">
        <v>2.1</v>
      </c>
      <c r="AP53" s="324">
        <v>47161</v>
      </c>
      <c r="AQ53" s="325">
        <v>-9.4</v>
      </c>
      <c r="AR53" s="326">
        <v>11.5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1347934</v>
      </c>
      <c r="AN54" s="330">
        <v>56971</v>
      </c>
      <c r="AO54" s="331">
        <v>17.100000000000001</v>
      </c>
      <c r="AP54" s="332">
        <v>24595</v>
      </c>
      <c r="AQ54" s="333">
        <v>-8.6999999999999993</v>
      </c>
      <c r="AR54" s="334">
        <v>25.8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730486</v>
      </c>
      <c r="AN55" s="322">
        <v>30982</v>
      </c>
      <c r="AO55" s="323">
        <v>-58.3</v>
      </c>
      <c r="AP55" s="324">
        <v>43423</v>
      </c>
      <c r="AQ55" s="325">
        <v>-7.9</v>
      </c>
      <c r="AR55" s="326">
        <v>-50.4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595269</v>
      </c>
      <c r="AN56" s="330">
        <v>25247</v>
      </c>
      <c r="AO56" s="331">
        <v>-55.7</v>
      </c>
      <c r="AP56" s="332">
        <v>22207</v>
      </c>
      <c r="AQ56" s="333">
        <v>-9.6999999999999993</v>
      </c>
      <c r="AR56" s="334">
        <v>-46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571082</v>
      </c>
      <c r="AN57" s="322">
        <v>24269</v>
      </c>
      <c r="AO57" s="323">
        <v>-21.7</v>
      </c>
      <c r="AP57" s="324">
        <v>45265</v>
      </c>
      <c r="AQ57" s="325">
        <v>4.2</v>
      </c>
      <c r="AR57" s="326">
        <v>-25.9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439587</v>
      </c>
      <c r="AN58" s="330">
        <v>18681</v>
      </c>
      <c r="AO58" s="331">
        <v>-26</v>
      </c>
      <c r="AP58" s="332">
        <v>22600</v>
      </c>
      <c r="AQ58" s="333">
        <v>1.8</v>
      </c>
      <c r="AR58" s="334">
        <v>-27.8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776186</v>
      </c>
      <c r="AN59" s="322">
        <v>33317</v>
      </c>
      <c r="AO59" s="323">
        <v>37.299999999999997</v>
      </c>
      <c r="AP59" s="324">
        <v>54621</v>
      </c>
      <c r="AQ59" s="325">
        <v>20.7</v>
      </c>
      <c r="AR59" s="326">
        <v>16.600000000000001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460096</v>
      </c>
      <c r="AN60" s="330">
        <v>19749</v>
      </c>
      <c r="AO60" s="331">
        <v>5.7</v>
      </c>
      <c r="AP60" s="332">
        <v>30892</v>
      </c>
      <c r="AQ60" s="333">
        <v>36.700000000000003</v>
      </c>
      <c r="AR60" s="334">
        <v>-31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1110581</v>
      </c>
      <c r="AN61" s="337">
        <v>47147</v>
      </c>
      <c r="AO61" s="338">
        <v>-7.6</v>
      </c>
      <c r="AP61" s="339">
        <v>48508</v>
      </c>
      <c r="AQ61" s="340">
        <v>1.8</v>
      </c>
      <c r="AR61" s="326">
        <v>-9.4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797899</v>
      </c>
      <c r="AN62" s="330">
        <v>33860</v>
      </c>
      <c r="AO62" s="331">
        <v>-12.8</v>
      </c>
      <c r="AP62" s="332">
        <v>25446</v>
      </c>
      <c r="AQ62" s="333">
        <v>4.7</v>
      </c>
      <c r="AR62" s="334">
        <v>-17.5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6ilUuU7Qh1wCgcuaBuLtwNu9bI0a8vntO/LtdbkPbly3aPkv9dj/2bTtCTyeOH8t3DOc2cqczPz6tcvg+dN3+w==" saltValue="LPSBQ4NNCipos3knhZX4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y8GxP+OBuD7ZXLOTHQx9myMNtuiT2NT+VWZ8zUEK3kvKaUTaVbilpQAZJDa50MUeEUvccqLEXM/e16g23W60oA==" saltValue="GfWJPbIzLrNSQMzB1iPn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KH6F+7p7QuMyjCMoxulYJZqjPKioP5yItlfIyyaNKnvtTgLlXXPp6Fnp1s03cGQEsgzpiZNBKiK9VYPoD19pdg==" saltValue="PYs5qa7AVhFOPeRbOxW2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34.56</v>
      </c>
      <c r="G47" s="12">
        <v>40.380000000000003</v>
      </c>
      <c r="H47" s="12">
        <v>47.79</v>
      </c>
      <c r="I47" s="12">
        <v>51.45</v>
      </c>
      <c r="J47" s="13">
        <v>65.989999999999995</v>
      </c>
    </row>
    <row r="48" spans="2:10" ht="57.75" customHeight="1" x14ac:dyDescent="0.15">
      <c r="B48" s="14"/>
      <c r="C48" s="1141" t="s">
        <v>4</v>
      </c>
      <c r="D48" s="1141"/>
      <c r="E48" s="1142"/>
      <c r="F48" s="15">
        <v>4.79</v>
      </c>
      <c r="G48" s="16">
        <v>6.33</v>
      </c>
      <c r="H48" s="16">
        <v>7.07</v>
      </c>
      <c r="I48" s="16">
        <v>10.5</v>
      </c>
      <c r="J48" s="17">
        <v>11.72</v>
      </c>
    </row>
    <row r="49" spans="2:10" ht="57.75" customHeight="1" thickBot="1" x14ac:dyDescent="0.2">
      <c r="B49" s="18"/>
      <c r="C49" s="1143" t="s">
        <v>5</v>
      </c>
      <c r="D49" s="1143"/>
      <c r="E49" s="1144"/>
      <c r="F49" s="19" t="s">
        <v>531</v>
      </c>
      <c r="G49" s="20">
        <v>7.13</v>
      </c>
      <c r="H49" s="20">
        <v>3.05</v>
      </c>
      <c r="I49" s="20">
        <v>3.68</v>
      </c>
      <c r="J49" s="21">
        <v>11.17</v>
      </c>
    </row>
    <row r="50" spans="2:10" x14ac:dyDescent="0.15"/>
  </sheetData>
  <sheetProtection algorithmName="SHA-512" hashValue="7FkOMcpLReDYRL8tLHId37U5kLCZvfGu0ACxv6sGIzjQY3RvjpwbdwTZa2KTFAUulz+McGbZHZU0twCgM4EboQ==" saltValue="hbYNWDRFgDZiaYUMojL+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倉鹿野　雅賢</cp:lastModifiedBy>
  <cp:lastPrinted>2026-03-06T08:00:38Z</cp:lastPrinted>
  <dcterms:created xsi:type="dcterms:W3CDTF">2026-02-26T09:21:41Z</dcterms:created>
  <dcterms:modified xsi:type="dcterms:W3CDTF">2026-03-17T04:09:28Z</dcterms:modified>
  <cp:category/>
</cp:coreProperties>
</file>