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5蔵王町○★\02_チェック\"/>
    </mc:Choice>
  </mc:AlternateContent>
  <xr:revisionPtr revIDLastSave="0" documentId="13_ncr:1_{20B483FB-C4E3-4F71-8BAF-C936F43DFE96}" xr6:coauthVersionLast="47" xr6:coauthVersionMax="47" xr10:uidLastSave="{00000000-0000-0000-0000-000000000000}"/>
  <bookViews>
    <workbookView xWindow="20370" yWindow="-480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3" i="12"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<sst xmlns="http://schemas.openxmlformats.org/spreadsheetml/2006/main" count="1026" uniqueCount="556">
  <si>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</si>
  <si>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</si>
  <si>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</si>
  <si>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</si>
  <si>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</si>
  <si>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</si>
  <si>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</si>
  <si>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</si>
  <si>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</si>
  <si>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</si>
  <si>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</si>
  <si>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</si>
  <si>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</si>
  <si>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</si>
  <si>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</si>
  <si>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</si>
  <si>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</si>
  <si>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</si>
  <si>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</si>
  <si>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</si>
  <si>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</si>
  <si>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</si>
  <si>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</si>
  <si>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</si>
  <si>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</si>
  <si>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</si>
  <si>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</si>
  <si>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</si>
  <si>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</si>
  <si>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</si>
  <si>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</si>
  <si>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</si>
  <si>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</si>
  <si>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</si>
  <si>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</si>
  <si>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</si>
  <si>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</si>
  <si>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</si>
  <si>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</si>
  <si>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</si>
  <si>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</si>
  <si>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</si>
  <si>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</si>
  <si>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</si>
  <si>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</si>
  <si>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</si>
  <si>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</si>
  <si>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</si>
  <si>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</si>
  <si>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</si>
  <si>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</si>
  <si>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</si>
  <si>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</si>
  <si>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</si>
  <si>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</si>
  <si>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</si>
  <si>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</si>
  <si>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</si>
  <si>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</si>
  <si>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</si>
  <si>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</si>
  <si>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</si>
  <si>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</si>
  <si>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</si>
  <si>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</si>
  <si>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</si>
  <si>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</si>
  <si>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</si>
  <si>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</si>
  <si>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</si>
  <si>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</si>
  <si>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</si>
  <si>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</si>
  <si>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</si>
  <si>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</si>
  <si>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</si>
  <si>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</si>
  <si>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</si>
  <si>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</si>
  <si>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</si>
  <si>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</si>
  <si>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</si>
  <si>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</si>
  <si>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</si>
  <si>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</si>
  <si>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</si>
  <si>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</si>
  <si>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</si>
  <si>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</si>
  <si>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</si>
  <si>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</si>
  <si>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</si>
  <si>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</si>
  <si>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</si>
  <si>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蔵王町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</si>
  <si>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</si>
  <si>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</si>
  <si>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</si>
  <si>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</si>
  <si>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</si>
  <si>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</si>
  <si>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</si>
  <si>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</si>
  <si>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</si>
  <si>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</si>
  <si>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</si>
  <si>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</si>
  <si>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</si>
  <si>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</si>
  <si>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</si>
  <si>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</si>
  <si>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</si>
  <si>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</si>
  <si>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</si>
  <si>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</si>
  <si>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</si>
  <si>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</si>
  <si>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</si>
  <si>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</si>
  <si>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</si>
  <si>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</si>
  <si>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</si>
  <si>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</si>
  <si>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</si>
  <si>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</si>
  <si>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</si>
  <si>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</si>
  <si>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</si>
  <si>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</si>
  <si>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</si>
  <si>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</si>
  <si>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</si>
  <si>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</si>
  <si>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</si>
  <si>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</si>
  <si>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</si>
  <si>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</si>
  <si>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</si>
  <si>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</si>
  <si>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</si>
  <si>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</si>
  <si>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</si>
  <si>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</si>
  <si>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</si>
  <si>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</si>
  <si>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</si>
  <si>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</si>
  <si>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</si>
  <si>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</si>
  <si>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</si>
  <si>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</si>
  <si>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</si>
  <si>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</si>
  <si>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</si>
  <si>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</si>
  <si>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</si>
  <si>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</si>
  <si>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</si>
  <si>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</si>
  <si>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</si>
  <si>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</si>
  <si>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</si>
  <si>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</si>
  <si>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</si>
  <si>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</si>
  <si>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</si>
  <si>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</si>
  <si>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</si>
  <si>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</si>
  <si>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</si>
  <si>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</si>
  <si>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</si>
  <si>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</si>
  <si>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</si>
  <si>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</si>
  <si>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</si>
  <si>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</si>
  <si>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</si>
  <si>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</si>
  <si>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</si>
  <si>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</si>
  <si>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</si>
  <si>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</si>
  <si>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</si>
  <si>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</si>
  <si>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</si>
  <si>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</si>
  <si>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</si>
  <si>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</si>
  <si>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</si>
  <si>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</si>
  <si>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</si>
  <si>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</si>
  <si>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</si>
  <si>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</si>
  <si>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</si>
  <si>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</si>
  <si>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</si>
  <si>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</si>
  <si>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</si>
  <si>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</si>
  <si>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</si>
  <si>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</si>
  <si>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宮城県蔵王町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</si>
  <si>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</si>
  <si>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</si>
  <si>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</si>
  <si>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</si>
  <si>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</si>
  <si>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</si>
  <si>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</si>
  <si>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</si>
  <si>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</si>
  <si>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</si>
  <si>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</si>
  <si>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</si>
  <si>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</si>
  <si>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</si>
  <si>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</si>
  <si>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</si>
  <si>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</si>
  <si>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</si>
  <si>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</si>
  <si>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</si>
  <si>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</si>
  <si>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</si>
  <si>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</si>
  <si>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</si>
  <si>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</si>
  <si>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</si>
  <si>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</si>
  <si>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</si>
  <si>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</si>
  <si>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</si>
  <si>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</si>
  <si>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</si>
  <si>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</si>
  <si>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</si>
  <si>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</si>
  <si>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</si>
  <si>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</si>
  <si>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</si>
  <si>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</si>
  <si>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</si>
  <si>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</si>
  <si>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</si>
  <si>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</si>
  <si>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</si>
  <si>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</si>
  <si>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</si>
  <si>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</si>
  <si>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</si>
  <si>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</si>
  <si>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</si>
  <si>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</si>
  <si>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</si>
  <si>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</si>
  <si>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</si>
  <si>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</si>
  <si>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</si>
  <si>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</si>
  <si>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</si>
  <si>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</si>
  <si>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</si>
  <si>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</si>
  <si>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</si>
  <si>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</si>
  <si>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</si>
  <si>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</si>
  <si>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</si>
  <si>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</si>
  <si>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</si>
  <si>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</si>
  <si>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</si>
  <si>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</si>
  <si>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</si>
  <si>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</si>
  <si>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</si>
  <si>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</si>
  <si>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</si>
  <si>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</si>
  <si>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</si>
  <si>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</si>
  <si>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</si>
  <si>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</si>
  <si>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</si>
  <si>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</si>
  <si>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</si>
  <si>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</si>
  <si>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</si>
  <si>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</si>
  <si>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</si>
  <si>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</si>
  <si>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</si>
  <si>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</si>
  <si>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</si>
  <si>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</si>
  <si>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</si>
  <si>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</si>
  <si>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</si>
  <si>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</si>
  <si>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</si>
  <si>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</si>
  <si>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</si>
  <si>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</si>
  <si>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</si>
  <si>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</si>
  <si>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</si>
  <si>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</si>
  <si>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</si>
  <si>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</si>
  <si>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</si>
  <si>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</si>
  <si>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</si>
  <si>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</si>
  <si>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</si>
  <si>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</si>
  <si>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</si>
  <si>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</si>
  <si>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</si>
  <si>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</si>
  <si>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</si>
  <si>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</si>
  <si>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</si>
  <si>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</si>
  <si>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</si>
  <si>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</si>
  <si>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</si>
  <si>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</si>
  <si>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</si>
  <si>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</si>
  <si>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</si>
  <si>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</si>
  <si>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</si>
  <si>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</si>
  <si>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</si>
  <si>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</si>
  <si>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</si>
  <si>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</si>
  <si>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</si>
  <si>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</si>
  <si>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</si>
  <si>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</si>
  <si>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</si>
  <si>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</si>
  <si>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</si>
  <si>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</si>
  <si>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</si>
  <si>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</si>
  <si>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</si>
  <si>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</si>
  <si>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</si>
  <si>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</si>
  <si>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</si>
  <si>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宮城県蔵王町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</si>
  <si>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</si>
  <si>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</si>
  <si>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</si>
  <si>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</si>
  <si>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</si>
  <si>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</si>
  <si>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</si>
  <si>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</si>
  <si>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</si>
  <si>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</si>
  <si>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</si>
  <si>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</si>
  <si>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</si>
  <si>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</si>
  <si>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</si>
  <si>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</si>
  <si>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</si>
  <si>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</si>
  <si>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</si>
  <si>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</si>
  <si>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</si>
  <si>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</si>
  <si>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</si>
  <si>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</si>
  <si>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</si>
  <si>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</si>
  <si>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</si>
  <si>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</si>
  <si>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</si>
  <si>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</si>
  <si>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</si>
  <si>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</si>
  <si>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</si>
  <si>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</si>
  <si>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</si>
  <si>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</si>
  <si>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国民健康保険蔵王病院事業会計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</si>
  <si>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</si>
  <si>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</si>
  <si>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</si>
  <si>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</si>
  <si>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</si>
  <si>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</si>
  <si>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</si>
  <si>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</si>
  <si>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</si>
  <si>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</si>
  <si>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</si>
  <si>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</si>
  <si>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</si>
  <si>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</si>
  <si>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</si>
  <si>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</si>
  <si>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</si>
  <si>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</si>
  <si>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</si>
  <si>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</si>
  <si>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</si>
  <si>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</si>
  <si>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</si>
  <si>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</si>
  <si>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</si>
  <si>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</si>
  <si>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</si>
  <si>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</si>
  <si>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</si>
  <si>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</si>
  <si>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</si>
  <si>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</si>
  <si>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</si>
  <si>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</si>
  <si>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</si>
  <si>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</si>
  <si>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</si>
  <si>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</si>
  <si>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</si>
  <si>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</si>
  <si>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</si>
  <si>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</si>
  <si>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</si>
  <si>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</si>
  <si>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</si>
  <si>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</si>
  <si>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</si>
  <si>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</si>
  <si>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</si>
  <si>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</si>
  <si>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</si>
  <si>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</si>
  <si>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</si>
  <si>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</si>
  <si>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</si>
  <si>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</si>
  <si>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</si>
  <si>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</si>
  <si>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</si>
  <si>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</si>
  <si>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</si>
  <si>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</si>
  <si>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</si>
  <si>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</si>
  <si>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</si>
  <si>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</si>
  <si>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</si>
  <si>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</si>
  <si>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</si>
  <si>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</si>
  <si>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</si>
  <si>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</si>
  <si>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</si>
  <si>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</si>
  <si>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</si>
  <si>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</si>
  <si>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</si>
  <si>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</si>
  <si>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</si>
  <si>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</si>
  <si>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</si>
  <si>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</si>
  <si>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</si>
  <si>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</si>
  <si>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</si>
  <si>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</si>
  <si>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</si>
  <si>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</si>
  <si>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</si>
  <si>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</si>
  <si>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</si>
  <si>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</si>
  <si>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</si>
  <si>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</si>
  <si>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</si>
  <si>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</si>
  <si>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</si>
  <si>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</si>
  <si>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</si>
  <si>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</si>
  <si>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</si>
  <si>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</si>
  <si>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</si>
  <si>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</si>
  <si>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</si>
  <si>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</si>
  <si>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</si>
  <si>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</si>
  <si>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</si>
  <si>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</si>
  <si>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</si>
  <si>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</si>
  <si>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</si>
  <si>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</si>
  <si>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</si>
  <si>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</si>
  <si>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</si>
  <si>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</si>
  <si>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</si>
  <si>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</si>
  <si>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</si>
  <si>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</si>
  <si>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</si>
  <si>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</si>
  <si>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</si>
  <si>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</si>
  <si>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</si>
  <si>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</si>
  <si>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</si>
  <si>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</si>
  <si>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</si>
  <si>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</si>
  <si>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</si>
  <si>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</si>
  <si>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</si>
  <si>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</si>
  <si>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</si>
  <si>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</si>
  <si>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7.92</t>
  </si>
  <si>
    <t>水道事業会計</t>
  </si>
  <si>
    <t>一般会計</t>
  </si>
  <si>
    <t>介護保険特別会計</t>
  </si>
  <si>
    <t>国民健康保険特別会計</t>
  </si>
  <si>
    <t>下水道事業会計</t>
  </si>
  <si>
    <t>国民健康保険蔵王病院事業会計</t>
  </si>
  <si>
    <t>後期高齢者医療特別会計</t>
  </si>
  <si>
    <t>その他会計（赤字）</t>
  </si>
  <si>
    <t>その他会計（黒字）</t>
  </si>
  <si>
    <t>R02</t>
    <phoneticPr fontId="5"/>
  </si>
  <si>
    <t>R03</t>
    <phoneticPr fontId="5"/>
  </si>
  <si>
    <t>R04</t>
    <phoneticPr fontId="5"/>
  </si>
  <si>
    <t>R05</t>
    <phoneticPr fontId="5"/>
  </si>
  <si>
    <t>R06</t>
    <phoneticPr fontId="5"/>
  </si>
  <si>
    <t>仙南地域広域行政事務組合：一般会計</t>
    <rPh sb="0" eb="2">
      <t>センナン</t>
    </rPh>
    <rPh sb="2" eb="4">
      <t>チイキ</t>
    </rPh>
    <rPh sb="4" eb="6">
      <t>コウイキ</t>
    </rPh>
    <rPh sb="6" eb="8">
      <t>ギョウセイ</t>
    </rPh>
    <rPh sb="8" eb="10">
      <t>ジム</t>
    </rPh>
    <rPh sb="10" eb="12">
      <t>クミアイ</t>
    </rPh>
    <rPh sb="13" eb="15">
      <t>イッパン</t>
    </rPh>
    <rPh sb="15" eb="17">
      <t>カイケイ</t>
    </rPh>
    <phoneticPr fontId="2"/>
  </si>
  <si>
    <t>宮城県市町村職員退職手当組合：一般会計</t>
    <rPh sb="0" eb="3">
      <t>ミヤギケン</t>
    </rPh>
    <rPh sb="3" eb="6">
      <t>シチョウソン</t>
    </rPh>
    <rPh sb="6" eb="8">
      <t>ショクイン</t>
    </rPh>
    <rPh sb="8" eb="10">
      <t>タイショク</t>
    </rPh>
    <rPh sb="10" eb="12">
      <t>テアテ</t>
    </rPh>
    <rPh sb="12" eb="14">
      <t>クミアイ</t>
    </rPh>
    <rPh sb="15" eb="17">
      <t>イッパン</t>
    </rPh>
    <rPh sb="17" eb="19">
      <t>カイケイ</t>
    </rPh>
    <phoneticPr fontId="2"/>
  </si>
  <si>
    <t>宮城県市町村非常勤消防団員補償報償組合：一般会計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rPh sb="20" eb="22">
      <t>イッパン</t>
    </rPh>
    <rPh sb="22" eb="24">
      <t>カイケイ</t>
    </rPh>
    <phoneticPr fontId="2"/>
  </si>
  <si>
    <t>宮城県市町村自治振興センター：一般会計</t>
    <rPh sb="0" eb="3">
      <t>ミヤギケン</t>
    </rPh>
    <rPh sb="3" eb="6">
      <t>シチョウソン</t>
    </rPh>
    <rPh sb="6" eb="8">
      <t>ジチ</t>
    </rPh>
    <rPh sb="8" eb="10">
      <t>シンコウ</t>
    </rPh>
    <rPh sb="15" eb="17">
      <t>イッパン</t>
    </rPh>
    <rPh sb="17" eb="19">
      <t>カイケイ</t>
    </rPh>
    <phoneticPr fontId="2"/>
  </si>
  <si>
    <t>宮城県後期高齢者医療広域連合：一般会計</t>
    <rPh sb="0" eb="3">
      <t>ミヤギケン</t>
    </rPh>
    <rPh sb="3" eb="5">
      <t>コウキ</t>
    </rPh>
    <rPh sb="5" eb="8">
      <t>コウレイシャ</t>
    </rPh>
    <rPh sb="8" eb="10">
      <t>イリョウ</t>
    </rPh>
    <rPh sb="10" eb="12">
      <t>コウイキ</t>
    </rPh>
    <rPh sb="12" eb="14">
      <t>レンゴウ</t>
    </rPh>
    <rPh sb="15" eb="17">
      <t>イッパン</t>
    </rPh>
    <rPh sb="17" eb="19">
      <t>カイケイ</t>
    </rPh>
    <phoneticPr fontId="2"/>
  </si>
  <si>
    <t>宮城県後期高齢者医療広域連合：事業会計</t>
    <rPh sb="0" eb="3">
      <t>ミヤギケン</t>
    </rPh>
    <rPh sb="3" eb="5">
      <t>コウキ</t>
    </rPh>
    <rPh sb="5" eb="8">
      <t>コウレイシャ</t>
    </rPh>
    <rPh sb="8" eb="10">
      <t>イリョウ</t>
    </rPh>
    <rPh sb="10" eb="12">
      <t>コウイキ</t>
    </rPh>
    <rPh sb="12" eb="14">
      <t>レンゴウ</t>
    </rPh>
    <rPh sb="15" eb="17">
      <t>ジギョウ</t>
    </rPh>
    <rPh sb="17" eb="19">
      <t>カイケイ</t>
    </rPh>
    <phoneticPr fontId="2"/>
  </si>
  <si>
    <t>義務教育施設整備基金</t>
    <rPh sb="0" eb="2">
      <t>ギム</t>
    </rPh>
    <rPh sb="2" eb="4">
      <t>キョウイク</t>
    </rPh>
    <rPh sb="4" eb="6">
      <t>シセツ</t>
    </rPh>
    <rPh sb="6" eb="8">
      <t>セイビ</t>
    </rPh>
    <rPh sb="8" eb="10">
      <t>キキン</t>
    </rPh>
    <phoneticPr fontId="5"/>
  </si>
  <si>
    <t>ふるさと応援寄附基金</t>
    <rPh sb="4" eb="6">
      <t>オウエン</t>
    </rPh>
    <rPh sb="6" eb="8">
      <t>キフ</t>
    </rPh>
    <rPh sb="8" eb="10">
      <t>キキン</t>
    </rPh>
    <phoneticPr fontId="5"/>
  </si>
  <si>
    <t>森林環境譲与税基金</t>
    <rPh sb="0" eb="2">
      <t>シンリン</t>
    </rPh>
    <rPh sb="2" eb="4">
      <t>カンキョウ</t>
    </rPh>
    <rPh sb="4" eb="6">
      <t>ジョウヨ</t>
    </rPh>
    <rPh sb="6" eb="7">
      <t>ゼイ</t>
    </rPh>
    <rPh sb="7" eb="9">
      <t>キキン</t>
    </rPh>
    <phoneticPr fontId="5"/>
  </si>
  <si>
    <t>公共施設等維持補修基金</t>
    <rPh sb="0" eb="5">
      <t>コウキョウシセツトウ</t>
    </rPh>
    <rPh sb="5" eb="9">
      <t>イジホシュウ</t>
    </rPh>
    <rPh sb="9" eb="11">
      <t>キキン</t>
    </rPh>
    <phoneticPr fontId="5"/>
  </si>
  <si>
    <t>企業版ふるさと納税基金</t>
    <rPh sb="0" eb="3">
      <t>キギョウバン</t>
    </rPh>
    <rPh sb="7" eb="9">
      <t>ノウゼイ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</si>
</sst>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EA49-4FF0-AB55-4DF035299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40213</c:v>
                </c:pt>
                <c:pt idx="1">
                  <c:v>26138</c:v>
                </c:pt>
                <c:pt idx="2">
                  <c:v>39577</c:v>
                </c:pt>
                <c:pt idx="3">
                  <c:v>95609</c:v>
                </c:pt>
                <c:pt idx="4">
                  <c:v>133579</c:v>
                </c:pt>
              </c:numCache>
            </c:numRef>
          </c:val>
          <c:smooth val="0"/>
          <c:extLst>
            <c:ext xmlns:c16="http://schemas.microsoft.com/office/drawing/2014/chart" uri="{C3380CC4-5D6E-409C-BE32-E72D297353CC}">
              <c16:uniqueId val="{00000001-EA49-4FF0-AB55-4DF035299B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c:v>
                </c:pt>
                <c:pt idx="1">
                  <c:v>4.2300000000000004</c:v>
                </c:pt>
                <c:pt idx="2">
                  <c:v>3.54</c:v>
                </c:pt>
                <c:pt idx="3">
                  <c:v>4.6900000000000004</c:v>
                </c:pt>
                <c:pt idx="4">
                  <c:v>5.1100000000000003</c:v>
                </c:pt>
              </c:numCache>
            </c:numRef>
          </c:val>
          <c:extLst>
            <c:ext xmlns:c16="http://schemas.microsoft.com/office/drawing/2014/chart" uri="{C3380CC4-5D6E-409C-BE32-E72D297353CC}">
              <c16:uniqueId val="{00000000-63C8-46E4-875E-727065DA76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12.06</c:v>
                </c:pt>
                <c:pt idx="1">
                  <c:v>17.84</c:v>
                </c:pt>
                <c:pt idx="2">
                  <c:v>13.48</c:v>
                </c:pt>
                <c:pt idx="3">
                  <c:v>15.89</c:v>
                </c:pt>
                <c:pt idx="4">
                  <c:v>15.87</c:v>
                </c:pt>
              </c:numCache>
            </c:numRef>
          </c:val>
          <c:extLst>
            <c:ext xmlns:c16="http://schemas.microsoft.com/office/drawing/2014/chart" uri="{C3380CC4-5D6E-409C-BE32-E72D297353CC}">
              <c16:uniqueId val="{00000001-63C8-46E4-875E-727065DA76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3.91</c:v>
                </c:pt>
                <c:pt idx="1">
                  <c:v>4.32</c:v>
                </c:pt>
                <c:pt idx="2">
                  <c:v>-7.92</c:v>
                </c:pt>
                <c:pt idx="3">
                  <c:v>6.75</c:v>
                </c:pt>
                <c:pt idx="4">
                  <c:v>1.55</c:v>
                </c:pt>
              </c:numCache>
            </c:numRef>
          </c:val>
          <c:smooth val="0"/>
          <c:extLst>
            <c:ext xmlns:c16="http://schemas.microsoft.com/office/drawing/2014/chart" uri="{C3380CC4-5D6E-409C-BE32-E72D297353CC}">
              <c16:uniqueId val="{00000002-63C8-46E4-875E-727065DA76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30-4EBE-84E4-D0D46B6095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30-4EBE-84E4-D0D46B6095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30-4EBE-84E4-D0D46B60959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3-8E30-4EBE-84E4-D0D46B609599}"/>
            </c:ext>
          </c:extLst>
        </c:ser>
        <c:ser>
          <c:idx val="4"/>
          <c:order val="4"/>
          <c:tx>
            <c:strRef>
              <c:f>データシート!$A$31</c:f>
              <c:strCache>
                <c:ptCount val="1"/>
                <c:pt idx="0">
                  <c:v>国民健康保険蔵王病院事業会計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2.08</c:v>
                </c:pt>
                <c:pt idx="2">
                  <c:v>#N/A</c:v>
                </c:pt>
                <c:pt idx="3">
                  <c:v>1.57</c:v>
                </c:pt>
                <c:pt idx="4">
                  <c:v>#N/A</c:v>
                </c:pt>
                <c:pt idx="5">
                  <c:v>0.6</c:v>
                </c:pt>
                <c:pt idx="6">
                  <c:v>#N/A</c:v>
                </c:pt>
                <c:pt idx="7">
                  <c:v>0.19</c:v>
                </c:pt>
                <c:pt idx="8">
                  <c:v>#N/A</c:v>
                </c:pt>
                <c:pt idx="9">
                  <c:v>0.67</c:v>
                </c:pt>
              </c:numCache>
            </c:numRef>
          </c:val>
          <c:extLst>
            <c:ext xmlns:c16="http://schemas.microsoft.com/office/drawing/2014/chart" uri="{C3380CC4-5D6E-409C-BE32-E72D297353CC}">
              <c16:uniqueId val="{00000004-8E30-4EBE-84E4-D0D46B60959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c:v>
                </c:pt>
                <c:pt idx="2">
                  <c:v>#N/A</c:v>
                </c:pt>
                <c:pt idx="3">
                  <c:v>2.34</c:v>
                </c:pt>
                <c:pt idx="4">
                  <c:v>#N/A</c:v>
                </c:pt>
                <c:pt idx="5">
                  <c:v>1.25</c:v>
                </c:pt>
                <c:pt idx="6">
                  <c:v>#N/A</c:v>
                </c:pt>
                <c:pt idx="7">
                  <c:v>0.76</c:v>
                </c:pt>
                <c:pt idx="8">
                  <c:v>#N/A</c:v>
                </c:pt>
                <c:pt idx="9">
                  <c:v>0.92</c:v>
                </c:pt>
              </c:numCache>
            </c:numRef>
          </c:val>
          <c:extLst>
            <c:ext xmlns:c16="http://schemas.microsoft.com/office/drawing/2014/chart" uri="{C3380CC4-5D6E-409C-BE32-E72D297353CC}">
              <c16:uniqueId val="{00000005-8E30-4EBE-84E4-D0D46B60959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0.98</c:v>
                </c:pt>
                <c:pt idx="2">
                  <c:v>#N/A</c:v>
                </c:pt>
                <c:pt idx="3">
                  <c:v>0.46</c:v>
                </c:pt>
                <c:pt idx="4">
                  <c:v>#N/A</c:v>
                </c:pt>
                <c:pt idx="5">
                  <c:v>0.3</c:v>
                </c:pt>
                <c:pt idx="6">
                  <c:v>#N/A</c:v>
                </c:pt>
                <c:pt idx="7">
                  <c:v>1.07</c:v>
                </c:pt>
                <c:pt idx="8">
                  <c:v>#N/A</c:v>
                </c:pt>
                <c:pt idx="9">
                  <c:v>0.99</c:v>
                </c:pt>
              </c:numCache>
            </c:numRef>
          </c:val>
          <c:extLst>
            <c:ext xmlns:c16="http://schemas.microsoft.com/office/drawing/2014/chart" uri="{C3380CC4-5D6E-409C-BE32-E72D297353CC}">
              <c16:uniqueId val="{00000006-8E30-4EBE-84E4-D0D46B60959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0.84</c:v>
                </c:pt>
                <c:pt idx="2">
                  <c:v>#N/A</c:v>
                </c:pt>
                <c:pt idx="3">
                  <c:v>1.4</c:v>
                </c:pt>
                <c:pt idx="4">
                  <c:v>#N/A</c:v>
                </c:pt>
                <c:pt idx="5">
                  <c:v>1.54</c:v>
                </c:pt>
                <c:pt idx="6">
                  <c:v>#N/A</c:v>
                </c:pt>
                <c:pt idx="7">
                  <c:v>1.52</c:v>
                </c:pt>
                <c:pt idx="8">
                  <c:v>#N/A</c:v>
                </c:pt>
                <c:pt idx="9">
                  <c:v>1.48</c:v>
                </c:pt>
              </c:numCache>
            </c:numRef>
          </c:val>
          <c:extLst>
            <c:ext xmlns:c16="http://schemas.microsoft.com/office/drawing/2014/chart" uri="{C3380CC4-5D6E-409C-BE32-E72D297353CC}">
              <c16:uniqueId val="{00000007-8E30-4EBE-84E4-D0D46B6095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4.58</c:v>
                </c:pt>
                <c:pt idx="2">
                  <c:v>#N/A</c:v>
                </c:pt>
                <c:pt idx="3">
                  <c:v>4.22</c:v>
                </c:pt>
                <c:pt idx="4">
                  <c:v>#N/A</c:v>
                </c:pt>
                <c:pt idx="5">
                  <c:v>3.53</c:v>
                </c:pt>
                <c:pt idx="6">
                  <c:v>#N/A</c:v>
                </c:pt>
                <c:pt idx="7">
                  <c:v>4.6900000000000004</c:v>
                </c:pt>
                <c:pt idx="8">
                  <c:v>#N/A</c:v>
                </c:pt>
                <c:pt idx="9">
                  <c:v>5.0999999999999996</c:v>
                </c:pt>
              </c:numCache>
            </c:numRef>
          </c:val>
          <c:extLst>
            <c:ext xmlns:c16="http://schemas.microsoft.com/office/drawing/2014/chart" uri="{C3380CC4-5D6E-409C-BE32-E72D297353CC}">
              <c16:uniqueId val="{00000008-8E30-4EBE-84E4-D0D46B6095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16.059999999999999</c:v>
                </c:pt>
                <c:pt idx="2">
                  <c:v>#N/A</c:v>
                </c:pt>
                <c:pt idx="3">
                  <c:v>16.170000000000002</c:v>
                </c:pt>
                <c:pt idx="4">
                  <c:v>#N/A</c:v>
                </c:pt>
                <c:pt idx="5">
                  <c:v>17.45</c:v>
                </c:pt>
                <c:pt idx="6">
                  <c:v>#N/A</c:v>
                </c:pt>
                <c:pt idx="7">
                  <c:v>18.010000000000002</c:v>
                </c:pt>
                <c:pt idx="8">
                  <c:v>#N/A</c:v>
                </c:pt>
                <c:pt idx="9">
                  <c:v>18.36</c:v>
                </c:pt>
              </c:numCache>
            </c:numRef>
          </c:val>
          <c:extLst>
            <c:ext xmlns:c16="http://schemas.microsoft.com/office/drawing/2014/chart" uri="{C3380CC4-5D6E-409C-BE32-E72D297353CC}">
              <c16:uniqueId val="{00000009-8E30-4EBE-84E4-D0D46B6095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504</c:v>
                </c:pt>
                <c:pt idx="5">
                  <c:v>499</c:v>
                </c:pt>
                <c:pt idx="8">
                  <c:v>501</c:v>
                </c:pt>
                <c:pt idx="11">
                  <c:v>468</c:v>
                </c:pt>
                <c:pt idx="14">
                  <c:v>402</c:v>
                </c:pt>
              </c:numCache>
            </c:numRef>
          </c:val>
          <c:extLst>
            <c:ext xmlns:c16="http://schemas.microsoft.com/office/drawing/2014/chart" uri="{C3380CC4-5D6E-409C-BE32-E72D297353CC}">
              <c16:uniqueId val="{00000000-58C0-46A0-A03C-D662247B3F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C0-46A0-A03C-D662247B3F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2</c:v>
                </c:pt>
                <c:pt idx="6">
                  <c:v>4</c:v>
                </c:pt>
                <c:pt idx="9">
                  <c:v>3</c:v>
                </c:pt>
                <c:pt idx="12">
                  <c:v>3</c:v>
                </c:pt>
              </c:numCache>
            </c:numRef>
          </c:val>
          <c:extLst>
            <c:ext xmlns:c16="http://schemas.microsoft.com/office/drawing/2014/chart" uri="{C3380CC4-5D6E-409C-BE32-E72D297353CC}">
              <c16:uniqueId val="{00000002-58C0-46A0-A03C-D662247B3F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44</c:v>
                </c:pt>
                <c:pt idx="6">
                  <c:v>53</c:v>
                </c:pt>
                <c:pt idx="9">
                  <c:v>40</c:v>
                </c:pt>
                <c:pt idx="12">
                  <c:v>37</c:v>
                </c:pt>
              </c:numCache>
            </c:numRef>
          </c:val>
          <c:extLst>
            <c:ext xmlns:c16="http://schemas.microsoft.com/office/drawing/2014/chart" uri="{C3380CC4-5D6E-409C-BE32-E72D297353CC}">
              <c16:uniqueId val="{00000003-58C0-46A0-A03C-D662247B3F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159</c:v>
                </c:pt>
                <c:pt idx="3">
                  <c:v>148</c:v>
                </c:pt>
                <c:pt idx="6">
                  <c:v>141</c:v>
                </c:pt>
                <c:pt idx="9">
                  <c:v>133</c:v>
                </c:pt>
                <c:pt idx="12">
                  <c:v>111</c:v>
                </c:pt>
              </c:numCache>
            </c:numRef>
          </c:val>
          <c:extLst>
            <c:ext xmlns:c16="http://schemas.microsoft.com/office/drawing/2014/chart" uri="{C3380CC4-5D6E-409C-BE32-E72D297353CC}">
              <c16:uniqueId val="{00000004-58C0-46A0-A03C-D662247B3F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C0-46A0-A03C-D662247B3F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C0-46A0-A03C-D662247B3F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434</c:v>
                </c:pt>
                <c:pt idx="3">
                  <c:v>451</c:v>
                </c:pt>
                <c:pt idx="6">
                  <c:v>495</c:v>
                </c:pt>
                <c:pt idx="9">
                  <c:v>498</c:v>
                </c:pt>
                <c:pt idx="12">
                  <c:v>420</c:v>
                </c:pt>
              </c:numCache>
            </c:numRef>
          </c:val>
          <c:extLst>
            <c:ext xmlns:c16="http://schemas.microsoft.com/office/drawing/2014/chart" uri="{C3380CC4-5D6E-409C-BE32-E72D297353CC}">
              <c16:uniqueId val="{00000007-58C0-46A0-A03C-D662247B3F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c:v>
                </c:pt>
                <c:pt idx="2">
                  <c:v>#N/A</c:v>
                </c:pt>
                <c:pt idx="3">
                  <c:v>#N/A</c:v>
                </c:pt>
                <c:pt idx="4">
                  <c:v>146</c:v>
                </c:pt>
                <c:pt idx="5">
                  <c:v>#N/A</c:v>
                </c:pt>
                <c:pt idx="6">
                  <c:v>#N/A</c:v>
                </c:pt>
                <c:pt idx="7">
                  <c:v>192</c:v>
                </c:pt>
                <c:pt idx="8">
                  <c:v>#N/A</c:v>
                </c:pt>
                <c:pt idx="9">
                  <c:v>#N/A</c:v>
                </c:pt>
                <c:pt idx="10">
                  <c:v>206</c:v>
                </c:pt>
                <c:pt idx="11">
                  <c:v>#N/A</c:v>
                </c:pt>
                <c:pt idx="12">
                  <c:v>#N/A</c:v>
                </c:pt>
                <c:pt idx="13">
                  <c:v>169</c:v>
                </c:pt>
                <c:pt idx="14">
                  <c:v>#N/A</c:v>
                </c:pt>
              </c:numCache>
            </c:numRef>
          </c:val>
          <c:smooth val="0"/>
          <c:extLst>
            <c:ext xmlns:c16="http://schemas.microsoft.com/office/drawing/2014/chart" uri="{C3380CC4-5D6E-409C-BE32-E72D297353CC}">
              <c16:uniqueId val="{00000008-58C0-46A0-A03C-D662247B3F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5244</c:v>
                </c:pt>
                <c:pt idx="5">
                  <c:v>5027</c:v>
                </c:pt>
                <c:pt idx="8">
                  <c:v>4676</c:v>
                </c:pt>
                <c:pt idx="11">
                  <c:v>4675</c:v>
                </c:pt>
                <c:pt idx="14">
                  <c:v>5109</c:v>
                </c:pt>
              </c:numCache>
            </c:numRef>
          </c:val>
          <c:extLst>
            <c:ext xmlns:c16="http://schemas.microsoft.com/office/drawing/2014/chart" uri="{C3380CC4-5D6E-409C-BE32-E72D297353CC}">
              <c16:uniqueId val="{00000000-F23E-4792-B24C-5FB281D511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c:v>
                </c:pt>
                <c:pt idx="5">
                  <c:v>12</c:v>
                </c:pt>
                <c:pt idx="8">
                  <c:v>8</c:v>
                </c:pt>
                <c:pt idx="11">
                  <c:v>6</c:v>
                </c:pt>
                <c:pt idx="14">
                  <c:v>4</c:v>
                </c:pt>
              </c:numCache>
            </c:numRef>
          </c:val>
          <c:extLst>
            <c:ext xmlns:c16="http://schemas.microsoft.com/office/drawing/2014/chart" uri="{C3380CC4-5D6E-409C-BE32-E72D297353CC}">
              <c16:uniqueId val="{00000001-F23E-4792-B24C-5FB281D511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2538</c:v>
                </c:pt>
                <c:pt idx="5">
                  <c:v>3104</c:v>
                </c:pt>
                <c:pt idx="8">
                  <c:v>2939</c:v>
                </c:pt>
                <c:pt idx="11">
                  <c:v>2511</c:v>
                </c:pt>
                <c:pt idx="14">
                  <c:v>2207</c:v>
                </c:pt>
              </c:numCache>
            </c:numRef>
          </c:val>
          <c:extLst>
            <c:ext xmlns:c16="http://schemas.microsoft.com/office/drawing/2014/chart" uri="{C3380CC4-5D6E-409C-BE32-E72D297353CC}">
              <c16:uniqueId val="{00000002-F23E-4792-B24C-5FB281D511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3-F23E-4792-B24C-5FB281D511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3E-4792-B24C-5FB281D511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E-4792-B24C-5FB281D511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768</c:v>
                </c:pt>
                <c:pt idx="3">
                  <c:v>768</c:v>
                </c:pt>
                <c:pt idx="6">
                  <c:v>755</c:v>
                </c:pt>
                <c:pt idx="9">
                  <c:v>759</c:v>
                </c:pt>
                <c:pt idx="12">
                  <c:v>767</c:v>
                </c:pt>
              </c:numCache>
            </c:numRef>
          </c:val>
          <c:extLst>
            <c:ext xmlns:c16="http://schemas.microsoft.com/office/drawing/2014/chart" uri="{C3380CC4-5D6E-409C-BE32-E72D297353CC}">
              <c16:uniqueId val="{00000006-F23E-4792-B24C-5FB281D511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832</c:v>
                </c:pt>
                <c:pt idx="3">
                  <c:v>777</c:v>
                </c:pt>
                <c:pt idx="6">
                  <c:v>724</c:v>
                </c:pt>
                <c:pt idx="9">
                  <c:v>411</c:v>
                </c:pt>
                <c:pt idx="12">
                  <c:v>402</c:v>
                </c:pt>
              </c:numCache>
            </c:numRef>
          </c:val>
          <c:extLst>
            <c:ext xmlns:c16="http://schemas.microsoft.com/office/drawing/2014/chart" uri="{C3380CC4-5D6E-409C-BE32-E72D297353CC}">
              <c16:uniqueId val="{00000007-F23E-4792-B24C-5FB281D511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1856</c:v>
                </c:pt>
                <c:pt idx="3">
                  <c:v>1534</c:v>
                </c:pt>
                <c:pt idx="6">
                  <c:v>1360</c:v>
                </c:pt>
                <c:pt idx="9">
                  <c:v>1054</c:v>
                </c:pt>
                <c:pt idx="12">
                  <c:v>971</c:v>
                </c:pt>
              </c:numCache>
            </c:numRef>
          </c:val>
          <c:extLst>
            <c:ext xmlns:c16="http://schemas.microsoft.com/office/drawing/2014/chart" uri="{C3380CC4-5D6E-409C-BE32-E72D297353CC}">
              <c16:uniqueId val="{00000008-F23E-4792-B24C-5FB281D511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F23E-4792-B24C-5FB281D511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4584</c:v>
                </c:pt>
                <c:pt idx="3">
                  <c:v>4484</c:v>
                </c:pt>
                <c:pt idx="6">
                  <c:v>4217</c:v>
                </c:pt>
                <c:pt idx="9">
                  <c:v>4448</c:v>
                </c:pt>
                <c:pt idx="12">
                  <c:v>4995</c:v>
                </c:pt>
              </c:numCache>
            </c:numRef>
          </c:val>
          <c:extLst>
            <c:ext xmlns:c16="http://schemas.microsoft.com/office/drawing/2014/chart" uri="{C3380CC4-5D6E-409C-BE32-E72D297353CC}">
              <c16:uniqueId val="{0000000A-F23E-4792-B24C-5FB281D511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3E-4792-B24C-5FB281D511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602</c:v>
                </c:pt>
                <c:pt idx="1">
                  <c:v>689</c:v>
                </c:pt>
                <c:pt idx="2">
                  <c:v>700</c:v>
                </c:pt>
              </c:numCache>
            </c:numRef>
          </c:val>
          <c:extLst>
            <c:ext xmlns:c16="http://schemas.microsoft.com/office/drawing/2014/chart" uri="{C3380CC4-5D6E-409C-BE32-E72D297353CC}">
              <c16:uniqueId val="{00000000-8B95-4081-B1AB-66EDC7F1D5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522</c:v>
                </c:pt>
                <c:pt idx="1">
                  <c:v>147</c:v>
                </c:pt>
                <c:pt idx="2">
                  <c:v>0</c:v>
                </c:pt>
              </c:numCache>
            </c:numRef>
          </c:val>
          <c:extLst>
            <c:ext xmlns:c16="http://schemas.microsoft.com/office/drawing/2014/chart" uri="{C3380CC4-5D6E-409C-BE32-E72D297353CC}">
              <c16:uniqueId val="{00000001-8B95-4081-B1AB-66EDC7F1D5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1120</c:v>
                </c:pt>
                <c:pt idx="1">
                  <c:v>1147</c:v>
                </c:pt>
                <c:pt idx="2">
                  <c:v>1093</c:v>
                </c:pt>
              </c:numCache>
            </c:numRef>
          </c:val>
          <c:extLst>
            <c:ext xmlns:c16="http://schemas.microsoft.com/office/drawing/2014/chart" uri="{C3380CC4-5D6E-409C-BE32-E72D297353CC}">
              <c16:uniqueId val="{00000002-8B95-4081-B1AB-66EDC7F1D5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宮城県蔵王町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算入公債費等は減少したものの、それを上回る額で元利償還金等が減少している。</a:t>
          </a:r>
        </a:p>
        <a:p>
          <a:r>
            <a:rPr kumimoji="1" lang="ja-JP" altLang="en-US" sz="1200">
              <a:latin typeface="ＭＳ ゴシック" pitchFamily="49" charset="-128"/>
              <a:ea typeface="ＭＳ ゴシック" pitchFamily="49" charset="-128"/>
            </a:rPr>
            <a:t>今後は、統合中学校建設事業に係る起債の発行により元利償還金の増加が見込まれることから、効率的な行政運営への転換や各事業の優先順位付け及び取捨選択を行い、将来に必要な投資と持続可能な財政運営の両立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宮城県蔵王町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比率は算定されていない。これは、昨年同様、将来負担額を充当可能財源等が上回ったことによるものである。</a:t>
          </a:r>
        </a:p>
        <a:p>
          <a:r>
            <a:rPr kumimoji="1" lang="ja-JP" altLang="en-US" sz="1200">
              <a:latin typeface="ＭＳ ゴシック" pitchFamily="49" charset="-128"/>
              <a:ea typeface="ＭＳ ゴシック" pitchFamily="49" charset="-128"/>
            </a:rPr>
            <a:t>充当可能基金及び充当可能特定歳入は減少したものの、基準財政需要額算入見込額が増加したことにより、充当可能財源は増加している。</a:t>
          </a:r>
        </a:p>
        <a:p>
          <a:r>
            <a:rPr kumimoji="1" lang="ja-JP" altLang="en-US" sz="1200">
              <a:latin typeface="ＭＳ ゴシック" pitchFamily="49" charset="-128"/>
              <a:ea typeface="ＭＳ ゴシック" pitchFamily="49" charset="-128"/>
            </a:rPr>
            <a:t>一方、公営企業債等繰入見込額及び組合等負担等見込額は減少したものの、一般会計等に係る地方債の現在高及び退職手当負担見込額が増加したことにより、将来負担額は充当可能財源等の増加幅を上回って増加している。</a:t>
          </a:r>
        </a:p>
        <a:p>
          <a:r>
            <a:rPr kumimoji="1" lang="ja-JP" altLang="en-US" sz="1200">
              <a:latin typeface="ＭＳ ゴシック" pitchFamily="49" charset="-128"/>
              <a:ea typeface="ＭＳ ゴシック" pitchFamily="49" charset="-128"/>
            </a:rPr>
            <a:t>今後は、統合中学校の建設などの大規模事業が本格化することから、効率的な行政運営への転換や各事業の優先順位付け及び取捨選択を行い、将来に必要な投資と持続可能な財政運営との両立に努める。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宮城県蔵王町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基金現在高は、財政調整基金が増加したものの、減債基金及びその他特定目的基金が減少したことにより、全体として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主な要因は、ふるさと文化会館建設に係る地方債の繰上償還のため、減債基金を取り崩したこと及び公共施設等維持補修基金並びに義務教育施設整備基金の取り崩しによるものである。一方、ふるさと応援寄附基金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東日本大震災や蔵王山の火山対策等の非常時の行政需要に対応できるように、財政調整基金の残高は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伴い、施設の更新費用の増加が見込まれるため、公共施設等総合管理計画に基づき、施設の長寿命化を図るなど維持管理経費等の経費削減につつ、公共施設等維持補修基金に積み立て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公共施設等維持補修基金：行政財産として管理する建物の修繕その他の維持補修に充てる。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義務教育施設整備基金：統合中学校建設事業に対応するため取り崩したことにより減少。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ふるさと応援寄附基金：認定こども園関係で取り崩したが、ふるさと応援寄附の積立額が多かったため増加。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義務教育施設整備基金：統合中学校建設事業に充てていくため、減少していく見込み。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公共施設等維持補修基金：公共施設の維持補修に充てていくため、減少していく見込み。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取り崩しを行ったものの、それを上回る積立てを行ったことにより、増となった。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東日本大震災や蔵王山の火山対策等の非常時の行政需要に対応できるように、財政調整基金の残高は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減災基金から地方債の繰上償還を行うために、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宮城県蔵王町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10,916
10,749
152.83
8,328,860
8,041,813
225,169
4,410,535
4,995,483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年度は、指数算定上の入れ替わりとなる令和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年度と比較し、基準財政需要額が増額、基準財政収入額が増額となり、財政力指数は前年度比で概ね横ばい（</a:t>
          </a:r>
          <a:r>
            <a:rPr kumimoji="1" lang="en-US" altLang="ja-JP" sz="1200">
              <a:latin typeface="ＭＳ Ｐゴシック" panose="020B0600070205080204" pitchFamily="50" charset="-128"/>
              <a:ea typeface="ＭＳ Ｐゴシック" panose="020B0600070205080204" pitchFamily="50" charset="-128"/>
            </a:rPr>
            <a:t>0.43</a:t>
          </a:r>
          <a:r>
            <a:rPr kumimoji="1" lang="ja-JP" altLang="en-US" sz="1200">
              <a:latin typeface="ＭＳ Ｐゴシック" panose="020B0600070205080204" pitchFamily="50" charset="-128"/>
              <a:ea typeface="ＭＳ Ｐゴシック" panose="020B0600070205080204" pitchFamily="50" charset="-128"/>
            </a:rPr>
            <a:t>）となった。基準財政需要額については、給与改定費の臨時費目の創設や会計年度任用職員の勤勉手当支給開始等により増額となったが、一方の基準財政収入額においても、定額減税減収補填特例交付金の算入などにより増額となったことが指数の下支えに寄与している。依然として類似団体平均（</a:t>
          </a:r>
          <a:r>
            <a:rPr kumimoji="1" lang="en-US" altLang="ja-JP" sz="1200">
              <a:latin typeface="ＭＳ Ｐゴシック" panose="020B0600070205080204" pitchFamily="50" charset="-128"/>
              <a:ea typeface="ＭＳ Ｐゴシック" panose="020B0600070205080204" pitchFamily="50" charset="-128"/>
            </a:rPr>
            <a:t>0.47</a:t>
          </a:r>
          <a:r>
            <a:rPr kumimoji="1" lang="ja-JP" altLang="en-US" sz="1200">
              <a:latin typeface="ＭＳ Ｐゴシック" panose="020B0600070205080204" pitchFamily="50" charset="-128"/>
              <a:ea typeface="ＭＳ Ｐゴシック" panose="020B0600070205080204" pitchFamily="50" charset="-128"/>
            </a:rPr>
            <a:t>）を下回る状況にあるため、引き続き滞納額の縮減や徴収業務の強化に取り組み、財政基盤の強化に努める。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63077</xdr:rowOff>
    </xdr:from>
    <xdr:to>
      <xdr:col>19</xdr:col>
      <xdr:colOff>133350</xdr:colOff>
      <xdr:row>43</xdr:row>
      <xdr:rowOff>71120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63077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30904</xdr:rowOff>
    </xdr:from>
    <xdr:to>
      <xdr:col>11</xdr:col>
      <xdr:colOff>31750</xdr:colOff>
      <xdr:row>43</xdr:row>
      <xdr:rowOff>46990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32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12277</xdr:rowOff>
    </xdr:from>
    <xdr:to>
      <xdr:col>15</xdr:col>
      <xdr:colOff>133350</xdr:colOff>
      <xdr:row>43</xdr:row>
      <xdr:rowOff>113877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入は、地方税が減少したものの、普通交付税及び地方譲与税等が増加したことにより増となった。一方、歳出は、公債費が減少したものの、給与改定及び会計年度任用職員への勤勉手当支給開始に伴う人件費などの増額がそれを上回った。その結果、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ポイント増加となった。</a:t>
          </a:r>
        </a:p>
        <a:p>
          <a:r>
            <a:rPr kumimoji="1" lang="ja-JP" altLang="en-US" sz="1100">
              <a:latin typeface="ＭＳ Ｐゴシック" panose="020B0600070205080204" pitchFamily="50" charset="-128"/>
              <a:ea typeface="ＭＳ Ｐゴシック" panose="020B0600070205080204" pitchFamily="50" charset="-128"/>
            </a:rPr>
            <a:t>歳出面については、統合中学校建設事業に係る起債発行による公債費の増加などしばらく高止まりが続くと見込まれる。そのため、効率的な行政運営の転換を図りながら、一般財源確保のため、町税収入等の増収に努め、また、公共施設等総合管理計画に基づき、施設の長寿命化を図るなど維持管理経費等の経費削減に努めることにより、財政の弾力化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8382</xdr:rowOff>
    </xdr:from>
    <xdr:to>
      <xdr:col>23</xdr:col>
      <xdr:colOff>133350</xdr:colOff>
      <xdr:row>61</xdr:row>
      <xdr:rowOff>13208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668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8382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944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143764</xdr:rowOff>
    </xdr:from>
    <xdr:to>
      <xdr:col>15</xdr:col>
      <xdr:colOff>82550</xdr:colOff>
      <xdr:row>60</xdr:row>
      <xdr:rowOff>107442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5931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143764</xdr:rowOff>
    </xdr:from>
    <xdr:to>
      <xdr:col>11</xdr:col>
      <xdr:colOff>31750</xdr:colOff>
      <xdr:row>60</xdr:row>
      <xdr:rowOff>66421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59314"/>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133858</xdr:rowOff>
    </xdr:from>
    <xdr:to>
      <xdr:col>23</xdr:col>
      <xdr:colOff>184150</xdr:colOff>
      <xdr:row>61</xdr:row>
      <xdr:rowOff>64008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105935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9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129032</xdr:rowOff>
    </xdr:from>
    <xdr:to>
      <xdr:col>19</xdr:col>
      <xdr:colOff>184150</xdr:colOff>
      <xdr:row>61</xdr:row>
      <xdr:rowOff>59182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43959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143019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92964</xdr:rowOff>
    </xdr:from>
    <xdr:to>
      <xdr:col>11</xdr:col>
      <xdr:colOff>82550</xdr:colOff>
      <xdr:row>60</xdr:row>
      <xdr:rowOff>23114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7891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15621</xdr:rowOff>
    </xdr:from>
    <xdr:to>
      <xdr:col>7</xdr:col>
      <xdr:colOff>31750</xdr:colOff>
      <xdr:row>60</xdr:row>
      <xdr:rowOff>117221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101998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上回っているのは、認定こども園・幼稚園などの施設運営を町営で行っているほか、再任用制度の活用などにより人件費決算額が高い傾向にあるためである。また、今年度は、ふるさと応援寄附金に関連する経費が増額とな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114010</xdr:rowOff>
    </xdr:from>
    <xdr:to>
      <xdr:col>23</xdr:col>
      <xdr:colOff>133350</xdr:colOff>
      <xdr:row>83</xdr:row>
      <xdr:rowOff>78273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2910"/>
          <a:ext cx="8382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114010</xdr:rowOff>
    </xdr:from>
    <xdr:to>
      <xdr:col>19</xdr:col>
      <xdr:colOff>133350</xdr:colOff>
      <xdr:row>82</xdr:row>
      <xdr:rowOff>149375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72910"/>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119008</xdr:rowOff>
    </xdr:from>
    <xdr:to>
      <xdr:col>15</xdr:col>
      <xdr:colOff>82550</xdr:colOff>
      <xdr:row>82</xdr:row>
      <xdr:rowOff>149375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77908"/>
          <a:ext cx="889000" cy="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92191</xdr:rowOff>
    </xdr:from>
    <xdr:to>
      <xdr:col>11</xdr:col>
      <xdr:colOff>31750</xdr:colOff>
      <xdr:row>82</xdr:row>
      <xdr:rowOff>119008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51091"/>
          <a:ext cx="889000" cy="2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27473</xdr:rowOff>
    </xdr:from>
    <xdr:to>
      <xdr:col>23</xdr:col>
      <xdr:colOff>184150</xdr:colOff>
      <xdr:row>83</xdr:row>
      <xdr:rowOff>129073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171000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2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63210</xdr:rowOff>
    </xdr:from>
    <xdr:to>
      <xdr:col>19</xdr:col>
      <xdr:colOff>184150</xdr:colOff>
      <xdr:row>82</xdr:row>
      <xdr:rowOff>164810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149587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98575</xdr:rowOff>
    </xdr:from>
    <xdr:to>
      <xdr:col>15</xdr:col>
      <xdr:colOff>133350</xdr:colOff>
      <xdr:row>83</xdr:row>
      <xdr:rowOff>28725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13502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68208</xdr:rowOff>
    </xdr:from>
    <xdr:to>
      <xdr:col>11</xdr:col>
      <xdr:colOff>82550</xdr:colOff>
      <xdr:row>82</xdr:row>
      <xdr:rowOff>169808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154585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41391</xdr:rowOff>
    </xdr:from>
    <xdr:to>
      <xdr:col>7</xdr:col>
      <xdr:colOff>31750</xdr:colOff>
      <xdr:row>82</xdr:row>
      <xdr:rowOff>142991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127768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8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ポイント上回っている。国家公務員同様に給与構造改革や昇格時号俸の縮減措置を実施しており、平成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人事評価結果を昇給に反映する取組を実施しているものの、年功的な傾向を払拭しきれず、高校卒高年齢層において指数が高い。大学卒の新規採用者の初任給が低かったことなどにより前年度からやや減少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155222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8651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155222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060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64205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06084"/>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類似団体平均を上回っているのは、認定こども園・幼稚園などの施設運営を町営で行っているほか、再任用制度の活用などの影響によるものである。今後とも行政需要に応じた適正な職員数の確保に努める。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144175</xdr:rowOff>
    </xdr:from>
    <xdr:to>
      <xdr:col>81</xdr:col>
      <xdr:colOff>44450</xdr:colOff>
      <xdr:row>64</xdr:row>
      <xdr:rowOff>29028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45525"/>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125791</xdr:rowOff>
    </xdr:from>
    <xdr:to>
      <xdr:col>77</xdr:col>
      <xdr:colOff>44450</xdr:colOff>
      <xdr:row>63</xdr:row>
      <xdr:rowOff>144175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27141"/>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82127</xdr:rowOff>
    </xdr:from>
    <xdr:to>
      <xdr:col>72</xdr:col>
      <xdr:colOff>203200</xdr:colOff>
      <xdr:row>63</xdr:row>
      <xdr:rowOff>125791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88347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52251</xdr:rowOff>
    </xdr:from>
    <xdr:to>
      <xdr:col>68</xdr:col>
      <xdr:colOff>152400</xdr:colOff>
      <xdr:row>63</xdr:row>
      <xdr:rowOff>82127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53601"/>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149678</xdr:rowOff>
    </xdr:from>
    <xdr:to>
      <xdr:col>81</xdr:col>
      <xdr:colOff>95250</xdr:colOff>
      <xdr:row>64</xdr:row>
      <xdr:rowOff>79828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121755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93375</xdr:rowOff>
    </xdr:from>
    <xdr:to>
      <xdr:col>77</xdr:col>
      <xdr:colOff>95250</xdr:colOff>
      <xdr:row>64</xdr:row>
      <xdr:rowOff>23525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8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8302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8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74991</xdr:rowOff>
    </xdr:from>
    <xdr:to>
      <xdr:col>73</xdr:col>
      <xdr:colOff>44450</xdr:colOff>
      <xdr:row>64</xdr:row>
      <xdr:rowOff>5141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161368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6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31327</xdr:rowOff>
    </xdr:from>
    <xdr:to>
      <xdr:col>68</xdr:col>
      <xdr:colOff>203200</xdr:colOff>
      <xdr:row>63</xdr:row>
      <xdr:rowOff>132927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xdr:rowOff>
    </xdr:from>
    <xdr:to>
      <xdr:col>64</xdr:col>
      <xdr:colOff>152400</xdr:colOff>
      <xdr:row>63</xdr:row>
      <xdr:rowOff>103051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87828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類似団体平均を下回る。これまで実施してきた新規地方債発行の抑制、平成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年度の補償金免除繰上償還、令和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年度の任意繰上償還などによるものである。</a:t>
          </a:r>
        </a:p>
        <a:p>
          <a:r>
            <a:rPr kumimoji="1" lang="ja-JP" altLang="en-US" sz="1100">
              <a:latin typeface="ＭＳ Ｐゴシック" panose="020B0600070205080204" pitchFamily="50" charset="-128"/>
              <a:ea typeface="ＭＳ Ｐゴシック" panose="020B0600070205080204" pitchFamily="50" charset="-128"/>
            </a:rPr>
            <a:t>前年度比率については、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か年平均の結果、</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ポイント増となった。単年度で見ると、分子が減少し分母が増加したため、単年度の比率は減少したものの、令和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年度の単年度比率を上回っているため、微増の結果となっている。</a:t>
          </a:r>
        </a:p>
        <a:p>
          <a:r>
            <a:rPr kumimoji="1" lang="ja-JP" altLang="en-US" sz="1100">
              <a:latin typeface="ＭＳ Ｐゴシック" panose="020B0600070205080204" pitchFamily="50" charset="-128"/>
              <a:ea typeface="ＭＳ Ｐゴシック" panose="020B0600070205080204" pitchFamily="50" charset="-128"/>
            </a:rPr>
            <a:t>今後、統合中学校建設事業に係る起債発行による元利償還金の増加が見込まれるため、効率的な行政運営の転換や各事業の優先順位付け、取捨選択を行って、将来への必要な投資と持続可能な財政運営の両立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6402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125185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5828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90715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5828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38</xdr:row>
      <xdr:rowOff>136676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058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比率は算定されていない。昨年同様に、将来負担額を充当可能財源等が上回ったことが要因である。統合中学校の建設など大規模事業が本格的に開始されたため、効率的な行政運営の転換や各事業の優先順位付け、取捨選択を行って、将来への必要な投資と持続可能な財政運営の両立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47067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110550</xdr:rowOff>
    </xdr:from>
    <xdr:to>
      <xdr:col>64</xdr:col>
      <xdr:colOff>152400</xdr:colOff>
      <xdr:row>14</xdr:row>
      <xdr:rowOff>40700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50877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宮城県蔵王町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10,916
10,749
152.83
8,328,860
8,041,813
225,169
4,410,535
4,995,483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上回っているのは、認定こども園・幼稚園などの施設運営を町営で行っているほか、会計年度任用職員制度の活用などの影響によるものである。今後とも行政需要に応じた適正な職員数の把握に努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18415</xdr:rowOff>
    </xdr:from>
    <xdr:to>
      <xdr:col>24</xdr:col>
      <xdr:colOff>25400</xdr:colOff>
      <xdr:row>39</xdr:row>
      <xdr:rowOff>149860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70496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18415</xdr:rowOff>
    </xdr:from>
    <xdr:to>
      <xdr:col>19</xdr:col>
      <xdr:colOff>187325</xdr:colOff>
      <xdr:row>39</xdr:row>
      <xdr:rowOff>18415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53351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18415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4592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29845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4592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99060</xdr:rowOff>
    </xdr:from>
    <xdr:to>
      <xdr:col>24</xdr:col>
      <xdr:colOff>76200</xdr:colOff>
      <xdr:row>40</xdr:row>
      <xdr:rowOff>29210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71137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7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139065</xdr:rowOff>
    </xdr:from>
    <xdr:to>
      <xdr:col>20</xdr:col>
      <xdr:colOff>38100</xdr:colOff>
      <xdr:row>39</xdr:row>
      <xdr:rowOff>69215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53992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740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139065</xdr:rowOff>
    </xdr:from>
    <xdr:to>
      <xdr:col>15</xdr:col>
      <xdr:colOff>149225</xdr:colOff>
      <xdr:row>38</xdr:row>
      <xdr:rowOff>69215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53992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150495</xdr:rowOff>
    </xdr:from>
    <xdr:to>
      <xdr:col>6</xdr:col>
      <xdr:colOff>171450</xdr:colOff>
      <xdr:row>38</xdr:row>
      <xdr:rowOff>80645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65422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ふるさと応援寄附金に関連する経費の増加により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ポイントの増となった。いずれの年度においても類似団体平均と同じか下回っており、需用費総額の抑制や各業務委託内容の見直しの効果が表れている。今後も継続して取り組んでいく。</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40132</xdr:rowOff>
    </xdr:from>
    <xdr:to>
      <xdr:col>82</xdr:col>
      <xdr:colOff>107950</xdr:colOff>
      <xdr:row>14</xdr:row>
      <xdr:rowOff>53848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404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40132</xdr:rowOff>
    </xdr:from>
    <xdr:to>
      <xdr:col>78</xdr:col>
      <xdr:colOff>69850</xdr:colOff>
      <xdr:row>14</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40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xdr:rowOff>
    </xdr:from>
    <xdr:to>
      <xdr:col>73</xdr:col>
      <xdr:colOff>180975</xdr:colOff>
      <xdr:row>14</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8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8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xdr:rowOff>
    </xdr:from>
    <xdr:to>
      <xdr:col>82</xdr:col>
      <xdr:colOff>158750</xdr:colOff>
      <xdr:row>14</xdr:row>
      <xdr:rowOff>104648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19575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160782</xdr:rowOff>
    </xdr:from>
    <xdr:to>
      <xdr:col>78</xdr:col>
      <xdr:colOff>120650</xdr:colOff>
      <xdr:row>14</xdr:row>
      <xdr:rowOff>90932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101109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5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160782</xdr:rowOff>
    </xdr:from>
    <xdr:to>
      <xdr:col>74</xdr:col>
      <xdr:colOff>31750</xdr:colOff>
      <xdr:row>14</xdr:row>
      <xdr:rowOff>90932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101109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5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128778</xdr:rowOff>
    </xdr:from>
    <xdr:to>
      <xdr:col>69</xdr:col>
      <xdr:colOff>142875</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69105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障害福祉サービス（介護給付・訓練等給付）の利用増や、児童手当の拡充により扶助費は増加したものの、分母である経常一般財源の増加がそれを上回ったため、比率は前年度比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となった。国の異次元の少子化対策に伴う児童手当の増額に加え、少子高齢化や障害福祉への対応により、扶助費総額は依然として上昇傾向にある。財政の硬直化を招かぬよう各制度の適切な運用と自主財源の確保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9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介護保険関係繰出金が増加したことにより、前年度比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ポイント増となった。また、類似団体平均を上回っている。主な要因として、繰出金及び出資金の割合が高くなっているためであり、繰出基準に基づき適正な繰出額を見極めながら繰出を行っていく。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120650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223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22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3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34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蔵王病院に対する負担金補助の増加により補助費等は増加したものの、分母である経常一般財源の増加がそれを上回ったため、比率は前年度比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ポイント減となった。</a:t>
          </a:r>
        </a:p>
        <a:p>
          <a:r>
            <a:rPr kumimoji="1" lang="ja-JP" altLang="en-US" sz="1200">
              <a:latin typeface="ＭＳ Ｐゴシック" panose="020B0600070205080204" pitchFamily="50" charset="-128"/>
              <a:ea typeface="ＭＳ Ｐゴシック" panose="020B0600070205080204" pitchFamily="50" charset="-128"/>
            </a:rPr>
            <a:t>引き続き「蔵王町行政改革推進計画」（</a:t>
          </a:r>
          <a:r>
            <a:rPr kumimoji="1" lang="en-US" altLang="ja-JP" sz="1200">
              <a:latin typeface="ＭＳ Ｐゴシック" panose="020B0600070205080204" pitchFamily="50" charset="-128"/>
              <a:ea typeface="ＭＳ Ｐゴシック" panose="020B0600070205080204" pitchFamily="50" charset="-128"/>
            </a:rPr>
            <a:t>H18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年度）に基づき、補助金等の抜本的な見直し（廃止・統合）及び段階的な見直し（縮減・隔年交付）並びに事業の終期を設定して定期的な見直しを図る。今後、公営企業に対する公費負担の適正化を進める。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146050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16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0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166387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類似団体平均を下回る。これまで実施してきた新規地方債発行の抑制、平成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年度の補償金免除繰上償還や、令和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年度に行った任意繰上償還などによるものである。</a:t>
          </a:r>
        </a:p>
        <a:p>
          <a:r>
            <a:rPr kumimoji="1" lang="ja-JP" altLang="en-US" sz="1200">
              <a:latin typeface="ＭＳ Ｐゴシック" panose="020B0600070205080204" pitchFamily="50" charset="-128"/>
              <a:ea typeface="ＭＳ Ｐゴシック" panose="020B0600070205080204" pitchFamily="50" charset="-128"/>
            </a:rPr>
            <a:t>今後、統合中学校建設事業に伴う起債発行により、元利償還金の増加が見込まれる。将来への必要な投資と持続可能な財政運営を両立させるため、効率的な行政運営への転換や各事業の優先順位付け、取捨選択を徹底し、健全な財政基盤の維持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76708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154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76708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291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17272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291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119634</xdr:rowOff>
    </xdr:from>
    <xdr:to>
      <xdr:col>11</xdr:col>
      <xdr:colOff>60325</xdr:colOff>
      <xdr:row>76</xdr:row>
      <xdr:rowOff>49783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59961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137922</xdr:rowOff>
    </xdr:from>
    <xdr:to>
      <xdr:col>6</xdr:col>
      <xdr:colOff>171450</xdr:colOff>
      <xdr:row>76</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78249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類似団体平均を上回っている。人件費や物件費及び繰出金が影響している。財政の硬直化を招かぬよう自主財源の確保に努める。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572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65278</xdr:rowOff>
    </xdr:from>
    <xdr:to>
      <xdr:col>78</xdr:col>
      <xdr:colOff>69850</xdr:colOff>
      <xdr:row>76</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9547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140716</xdr:rowOff>
    </xdr:from>
    <xdr:to>
      <xdr:col>73</xdr:col>
      <xdr:colOff>180975</xdr:colOff>
      <xdr:row>76</xdr:row>
      <xdr:rowOff>65278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946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140716</xdr:rowOff>
    </xdr:from>
    <xdr:to>
      <xdr:col>69</xdr:col>
      <xdr:colOff>92075</xdr:colOff>
      <xdr:row>76</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994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98569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xdr:rowOff>
    </xdr:from>
    <xdr:to>
      <xdr:col>74</xdr:col>
      <xdr:colOff>31750</xdr:colOff>
      <xdr:row>76</xdr:row>
      <xdr:rowOff>116078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3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89916</xdr:rowOff>
    </xdr:from>
    <xdr:to>
      <xdr:col>69</xdr:col>
      <xdr:colOff>142875</xdr:colOff>
      <xdr:row>76</xdr:row>
      <xdr:rowOff>20067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宮城県蔵王町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88586</xdr:rowOff>
    </xdr:from>
    <xdr:to>
      <xdr:col>29</xdr:col>
      <xdr:colOff>127000</xdr:colOff>
      <xdr:row>17</xdr:row>
      <xdr:rowOff>14342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79411"/>
          <a:ext cx="647700" cy="97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14342</xdr:rowOff>
    </xdr:from>
    <xdr:to>
      <xdr:col>26</xdr:col>
      <xdr:colOff>50800</xdr:colOff>
      <xdr:row>17</xdr:row>
      <xdr:rowOff>37716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76617"/>
          <a:ext cx="698500" cy="2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37716</xdr:rowOff>
    </xdr:from>
    <xdr:to>
      <xdr:col>22</xdr:col>
      <xdr:colOff>114300</xdr:colOff>
      <xdr:row>17</xdr:row>
      <xdr:rowOff>92929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99991"/>
          <a:ext cx="698500" cy="55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92929</xdr:rowOff>
    </xdr:from>
    <xdr:to>
      <xdr:col>18</xdr:col>
      <xdr:colOff>177800</xdr:colOff>
      <xdr:row>17</xdr:row>
      <xdr:rowOff>122470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55204"/>
          <a:ext cx="698500" cy="2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37786</xdr:rowOff>
    </xdr:from>
    <xdr:to>
      <xdr:col>29</xdr:col>
      <xdr:colOff>177800</xdr:colOff>
      <xdr:row>16</xdr:row>
      <xdr:rowOff>139386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28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54313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7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134992</xdr:rowOff>
    </xdr:from>
    <xdr:to>
      <xdr:col>26</xdr:col>
      <xdr:colOff>101600</xdr:colOff>
      <xdr:row>17</xdr:row>
      <xdr:rowOff>65142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25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75319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158366</xdr:rowOff>
    </xdr:from>
    <xdr:to>
      <xdr:col>22</xdr:col>
      <xdr:colOff>165100</xdr:colOff>
      <xdr:row>17</xdr:row>
      <xdr:rowOff>88516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4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98693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1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42129</xdr:rowOff>
    </xdr:from>
    <xdr:to>
      <xdr:col>19</xdr:col>
      <xdr:colOff>38100</xdr:colOff>
      <xdr:row>17</xdr:row>
      <xdr:rowOff>143729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0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153906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7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71670</xdr:rowOff>
    </xdr:from>
    <xdr:to>
      <xdr:col>15</xdr:col>
      <xdr:colOff>101600</xdr:colOff>
      <xdr:row>18</xdr:row>
      <xdr:rowOff>1820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0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101123</xdr:rowOff>
    </xdr:from>
    <xdr:to>
      <xdr:col>29</xdr:col>
      <xdr:colOff>127000</xdr:colOff>
      <xdr:row>37</xdr:row>
      <xdr:rowOff>1407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054373"/>
          <a:ext cx="647700" cy="7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101123</xdr:rowOff>
    </xdr:from>
    <xdr:to>
      <xdr:col>26</xdr:col>
      <xdr:colOff>50800</xdr:colOff>
      <xdr:row>36</xdr:row>
      <xdr:rowOff>137492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7054373"/>
          <a:ext cx="698500" cy="3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137492</xdr:rowOff>
    </xdr:from>
    <xdr:to>
      <xdr:col>22</xdr:col>
      <xdr:colOff>114300</xdr:colOff>
      <xdr:row>37</xdr:row>
      <xdr:rowOff>64478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090742"/>
          <a:ext cx="698500" cy="98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64478</xdr:rowOff>
    </xdr:from>
    <xdr:to>
      <xdr:col>18</xdr:col>
      <xdr:colOff>177800</xdr:colOff>
      <xdr:row>37</xdr:row>
      <xdr:rowOff>72844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189178"/>
          <a:ext cx="698500" cy="8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122057</xdr:rowOff>
    </xdr:from>
    <xdr:to>
      <xdr:col>29</xdr:col>
      <xdr:colOff>177800</xdr:colOff>
      <xdr:row>37</xdr:row>
      <xdr:rowOff>52207</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07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94134</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4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50323</xdr:rowOff>
    </xdr:from>
    <xdr:to>
      <xdr:col>26</xdr:col>
      <xdr:colOff>101600</xdr:colOff>
      <xdr:row>36</xdr:row>
      <xdr:rowOff>151923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00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136700</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089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86692</xdr:rowOff>
    </xdr:from>
    <xdr:to>
      <xdr:col>22</xdr:col>
      <xdr:colOff>165100</xdr:colOff>
      <xdr:row>37</xdr:row>
      <xdr:rowOff>16842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039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12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13678</xdr:rowOff>
    </xdr:from>
    <xdr:to>
      <xdr:col>19</xdr:col>
      <xdr:colOff>38100</xdr:colOff>
      <xdr:row>37</xdr:row>
      <xdr:rowOff>115278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138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100055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22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22044</xdr:rowOff>
    </xdr:from>
    <xdr:to>
      <xdr:col>15</xdr:col>
      <xdr:colOff>101600</xdr:colOff>
      <xdr:row>37</xdr:row>
      <xdr:rowOff>123644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146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108421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23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宮城県蔵王町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10,916
10,749
152.83
8,328,860
8,041,813
225,169
4,410,535
4,995,483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113596</xdr:rowOff>
    </xdr:from>
    <xdr:to>
      <xdr:col>24</xdr:col>
      <xdr:colOff>63500</xdr:colOff>
      <xdr:row>33</xdr:row>
      <xdr:rowOff>87612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99996"/>
          <a:ext cx="838200" cy="1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87612</xdr:rowOff>
    </xdr:from>
    <xdr:to>
      <xdr:col>19</xdr:col>
      <xdr:colOff>177800</xdr:colOff>
      <xdr:row>34</xdr:row>
      <xdr:rowOff>37461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45462"/>
          <a:ext cx="889000" cy="12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37461</xdr:rowOff>
    </xdr:from>
    <xdr:to>
      <xdr:col>15</xdr:col>
      <xdr:colOff>50800</xdr:colOff>
      <xdr:row>34</xdr:row>
      <xdr:rowOff>107957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66761"/>
          <a:ext cx="889000" cy="7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107957</xdr:rowOff>
    </xdr:from>
    <xdr:to>
      <xdr:col>10</xdr:col>
      <xdr:colOff>114300</xdr:colOff>
      <xdr:row>34</xdr:row>
      <xdr:rowOff>171334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7257"/>
          <a:ext cx="889000" cy="6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62796</xdr:rowOff>
    </xdr:from>
    <xdr:to>
      <xdr:col>24</xdr:col>
      <xdr:colOff>114300</xdr:colOff>
      <xdr:row>32</xdr:row>
      <xdr:rowOff>164396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85673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0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36812</xdr:rowOff>
    </xdr:from>
    <xdr:to>
      <xdr:col>20</xdr:col>
      <xdr:colOff>38100</xdr:colOff>
      <xdr:row>33</xdr:row>
      <xdr:rowOff>138412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154939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6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158111</xdr:rowOff>
    </xdr:from>
    <xdr:to>
      <xdr:col>15</xdr:col>
      <xdr:colOff>101600</xdr:colOff>
      <xdr:row>34</xdr:row>
      <xdr:rowOff>88261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1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104788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9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57157</xdr:rowOff>
    </xdr:from>
    <xdr:to>
      <xdr:col>10</xdr:col>
      <xdr:colOff>165100</xdr:colOff>
      <xdr:row>34</xdr:row>
      <xdr:rowOff>158757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120534</xdr:rowOff>
    </xdr:from>
    <xdr:to>
      <xdr:col>6</xdr:col>
      <xdr:colOff>38100</xdr:colOff>
      <xdr:row>35</xdr:row>
      <xdr:rowOff>50684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67211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2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74081</xdr:rowOff>
    </xdr:from>
    <xdr:to>
      <xdr:col>24</xdr:col>
      <xdr:colOff>63500</xdr:colOff>
      <xdr:row>57</xdr:row>
      <xdr:rowOff>5005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75281"/>
          <a:ext cx="8382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109513</xdr:rowOff>
    </xdr:from>
    <xdr:to>
      <xdr:col>19</xdr:col>
      <xdr:colOff>177800</xdr:colOff>
      <xdr:row>57</xdr:row>
      <xdr:rowOff>5005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10713"/>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109513</xdr:rowOff>
    </xdr:from>
    <xdr:to>
      <xdr:col>15</xdr:col>
      <xdr:colOff>50800</xdr:colOff>
      <xdr:row>56</xdr:row>
      <xdr:rowOff>127641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10713"/>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127329</xdr:rowOff>
    </xdr:from>
    <xdr:to>
      <xdr:col>10</xdr:col>
      <xdr:colOff>114300</xdr:colOff>
      <xdr:row>56</xdr:row>
      <xdr:rowOff>127641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28529"/>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23281</xdr:rowOff>
    </xdr:from>
    <xdr:to>
      <xdr:col>24</xdr:col>
      <xdr:colOff>114300</xdr:colOff>
      <xdr:row>56</xdr:row>
      <xdr:rowOff>124881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46158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7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125655</xdr:rowOff>
    </xdr:from>
    <xdr:to>
      <xdr:col>20</xdr:col>
      <xdr:colOff>38100</xdr:colOff>
      <xdr:row>57</xdr:row>
      <xdr:rowOff>55805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2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46932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1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58713</xdr:rowOff>
    </xdr:from>
    <xdr:to>
      <xdr:col>15</xdr:col>
      <xdr:colOff>101600</xdr:colOff>
      <xdr:row>56</xdr:row>
      <xdr:rowOff>160313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3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76841</xdr:rowOff>
    </xdr:from>
    <xdr:to>
      <xdr:col>10</xdr:col>
      <xdr:colOff>165100</xdr:colOff>
      <xdr:row>57</xdr:row>
      <xdr:rowOff>6991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23518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76529</xdr:rowOff>
    </xdr:from>
    <xdr:to>
      <xdr:col>6</xdr:col>
      <xdr:colOff>38100</xdr:colOff>
      <xdr:row>57</xdr:row>
      <xdr:rowOff>6679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23206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5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118993</xdr:rowOff>
    </xdr:from>
    <xdr:to>
      <xdr:col>24</xdr:col>
      <xdr:colOff>63500</xdr:colOff>
      <xdr:row>77</xdr:row>
      <xdr:rowOff>127622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20643"/>
          <a:ext cx="8382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117887</xdr:rowOff>
    </xdr:from>
    <xdr:to>
      <xdr:col>19</xdr:col>
      <xdr:colOff>177800</xdr:colOff>
      <xdr:row>77</xdr:row>
      <xdr:rowOff>127622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9537"/>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93962</xdr:rowOff>
    </xdr:from>
    <xdr:to>
      <xdr:col>15</xdr:col>
      <xdr:colOff>50800</xdr:colOff>
      <xdr:row>77</xdr:row>
      <xdr:rowOff>117887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95612"/>
          <a:ext cx="889000" cy="2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93962</xdr:rowOff>
    </xdr:from>
    <xdr:to>
      <xdr:col>10</xdr:col>
      <xdr:colOff>114300</xdr:colOff>
      <xdr:row>77</xdr:row>
      <xdr:rowOff>153130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95612"/>
          <a:ext cx="8890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68193</xdr:rowOff>
    </xdr:from>
    <xdr:to>
      <xdr:col>24</xdr:col>
      <xdr:colOff>114300</xdr:colOff>
      <xdr:row>77</xdr:row>
      <xdr:rowOff>169793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91070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76822</xdr:rowOff>
    </xdr:from>
    <xdr:to>
      <xdr:col>20</xdr:col>
      <xdr:colOff>38100</xdr:colOff>
      <xdr:row>78</xdr:row>
      <xdr:rowOff>6972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23499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67087</xdr:rowOff>
    </xdr:from>
    <xdr:to>
      <xdr:col>15</xdr:col>
      <xdr:colOff>101600</xdr:colOff>
      <xdr:row>77</xdr:row>
      <xdr:rowOff>168687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13764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4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43162</xdr:rowOff>
    </xdr:from>
    <xdr:to>
      <xdr:col>10</xdr:col>
      <xdr:colOff>165100</xdr:colOff>
      <xdr:row>77</xdr:row>
      <xdr:rowOff>144762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161289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102330</xdr:rowOff>
    </xdr:from>
    <xdr:to>
      <xdr:col>6</xdr:col>
      <xdr:colOff>38100</xdr:colOff>
      <xdr:row>78</xdr:row>
      <xdr:rowOff>32480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49007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57645</xdr:rowOff>
    </xdr:from>
    <xdr:to>
      <xdr:col>24</xdr:col>
      <xdr:colOff>63500</xdr:colOff>
      <xdr:row>96</xdr:row>
      <xdr:rowOff>81178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16845"/>
          <a:ext cx="8382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81178</xdr:rowOff>
    </xdr:from>
    <xdr:to>
      <xdr:col>19</xdr:col>
      <xdr:colOff>177800</xdr:colOff>
      <xdr:row>96</xdr:row>
      <xdr:rowOff>138888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40378"/>
          <a:ext cx="889000" cy="5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2236</xdr:rowOff>
    </xdr:from>
    <xdr:to>
      <xdr:col>15</xdr:col>
      <xdr:colOff>50800</xdr:colOff>
      <xdr:row>96</xdr:row>
      <xdr:rowOff>138888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61436"/>
          <a:ext cx="889000" cy="1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2236</xdr:rowOff>
    </xdr:from>
    <xdr:to>
      <xdr:col>10</xdr:col>
      <xdr:colOff>114300</xdr:colOff>
      <xdr:row>97</xdr:row>
      <xdr:rowOff>161734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61436"/>
          <a:ext cx="889000" cy="33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6845</xdr:rowOff>
    </xdr:from>
    <xdr:to>
      <xdr:col>24</xdr:col>
      <xdr:colOff>114300</xdr:colOff>
      <xdr:row>96</xdr:row>
      <xdr:rowOff>108445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156722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30378</xdr:rowOff>
    </xdr:from>
    <xdr:to>
      <xdr:col>20</xdr:col>
      <xdr:colOff>38100</xdr:colOff>
      <xdr:row>96</xdr:row>
      <xdr:rowOff>131978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123105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8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88088</xdr:rowOff>
    </xdr:from>
    <xdr:to>
      <xdr:col>15</xdr:col>
      <xdr:colOff>101600</xdr:colOff>
      <xdr:row>97</xdr:row>
      <xdr:rowOff>18238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122886</xdr:rowOff>
    </xdr:from>
    <xdr:to>
      <xdr:col>10</xdr:col>
      <xdr:colOff>165100</xdr:colOff>
      <xdr:row>96</xdr:row>
      <xdr:rowOff>53036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44163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110934</xdr:rowOff>
    </xdr:from>
    <xdr:to>
      <xdr:col>6</xdr:col>
      <xdr:colOff>38100</xdr:colOff>
      <xdr:row>98</xdr:row>
      <xdr:rowOff>41084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32211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3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10694</xdr:rowOff>
    </xdr:from>
    <xdr:to>
      <xdr:col>55</xdr:col>
      <xdr:colOff>0</xdr:colOff>
      <xdr:row>37</xdr:row>
      <xdr:rowOff>26272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54344"/>
          <a:ext cx="8382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47689</xdr:rowOff>
    </xdr:from>
    <xdr:to>
      <xdr:col>50</xdr:col>
      <xdr:colOff>114300</xdr:colOff>
      <xdr:row>37</xdr:row>
      <xdr:rowOff>26272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19889"/>
          <a:ext cx="889000" cy="15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47689</xdr:rowOff>
    </xdr:from>
    <xdr:to>
      <xdr:col>45</xdr:col>
      <xdr:colOff>177800</xdr:colOff>
      <xdr:row>36</xdr:row>
      <xdr:rowOff>55811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19889"/>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167795</xdr:rowOff>
    </xdr:from>
    <xdr:to>
      <xdr:col>41</xdr:col>
      <xdr:colOff>50800</xdr:colOff>
      <xdr:row>36</xdr:row>
      <xdr:rowOff>55811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97095"/>
          <a:ext cx="889000" cy="2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131344</xdr:rowOff>
    </xdr:from>
    <xdr:to>
      <xdr:col>55</xdr:col>
      <xdr:colOff>50800</xdr:colOff>
      <xdr:row>37</xdr:row>
      <xdr:rowOff>61494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46271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146922</xdr:rowOff>
    </xdr:from>
    <xdr:to>
      <xdr:col>50</xdr:col>
      <xdr:colOff>165100</xdr:colOff>
      <xdr:row>37</xdr:row>
      <xdr:rowOff>77072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68199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168339</xdr:rowOff>
    </xdr:from>
    <xdr:to>
      <xdr:col>46</xdr:col>
      <xdr:colOff>38100</xdr:colOff>
      <xdr:row>36</xdr:row>
      <xdr:rowOff>98489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115016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4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5011</xdr:rowOff>
    </xdr:from>
    <xdr:to>
      <xdr:col>41</xdr:col>
      <xdr:colOff>101600</xdr:colOff>
      <xdr:row>36</xdr:row>
      <xdr:rowOff>106611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123138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116995</xdr:rowOff>
    </xdr:from>
    <xdr:to>
      <xdr:col>36</xdr:col>
      <xdr:colOff>165100</xdr:colOff>
      <xdr:row>35</xdr:row>
      <xdr:rowOff>47145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38272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3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132882</xdr:rowOff>
    </xdr:from>
    <xdr:to>
      <xdr:col>55</xdr:col>
      <xdr:colOff>0</xdr:colOff>
      <xdr:row>58</xdr:row>
      <xdr:rowOff>33765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05532"/>
          <a:ext cx="838200" cy="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33765</xdr:rowOff>
    </xdr:from>
    <xdr:to>
      <xdr:col>50</xdr:col>
      <xdr:colOff>114300</xdr:colOff>
      <xdr:row>58</xdr:row>
      <xdr:rowOff>140506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77865"/>
          <a:ext cx="8890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140506</xdr:rowOff>
    </xdr:from>
    <xdr:to>
      <xdr:col>45</xdr:col>
      <xdr:colOff>177800</xdr:colOff>
      <xdr:row>58</xdr:row>
      <xdr:rowOff>166107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84606"/>
          <a:ext cx="889000" cy="2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139295</xdr:rowOff>
    </xdr:from>
    <xdr:to>
      <xdr:col>41</xdr:col>
      <xdr:colOff>50800</xdr:colOff>
      <xdr:row>58</xdr:row>
      <xdr:rowOff>166107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8339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82082</xdr:rowOff>
    </xdr:from>
    <xdr:to>
      <xdr:col>55</xdr:col>
      <xdr:colOff>50800</xdr:colOff>
      <xdr:row>58</xdr:row>
      <xdr:rowOff>12232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104959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154415</xdr:rowOff>
    </xdr:from>
    <xdr:to>
      <xdr:col>50</xdr:col>
      <xdr:colOff>165100</xdr:colOff>
      <xdr:row>58</xdr:row>
      <xdr:rowOff>84565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75692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1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89706</xdr:rowOff>
    </xdr:from>
    <xdr:to>
      <xdr:col>46</xdr:col>
      <xdr:colOff>38100</xdr:colOff>
      <xdr:row>59</xdr:row>
      <xdr:rowOff>19856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10983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115307</xdr:rowOff>
    </xdr:from>
    <xdr:to>
      <xdr:col>41</xdr:col>
      <xdr:colOff>101600</xdr:colOff>
      <xdr:row>59</xdr:row>
      <xdr:rowOff>45457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36584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88495</xdr:rowOff>
    </xdr:from>
    <xdr:to>
      <xdr:col>36</xdr:col>
      <xdr:colOff>165100</xdr:colOff>
      <xdr:row>59</xdr:row>
      <xdr:rowOff>18645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54448</xdr:rowOff>
    </xdr:from>
    <xdr:to>
      <xdr:col>55</xdr:col>
      <xdr:colOff>0</xdr:colOff>
      <xdr:row>77</xdr:row>
      <xdr:rowOff>134330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56098"/>
          <a:ext cx="838200" cy="7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134330</xdr:rowOff>
    </xdr:from>
    <xdr:to>
      <xdr:col>50</xdr:col>
      <xdr:colOff>114300</xdr:colOff>
      <xdr:row>78</xdr:row>
      <xdr:rowOff>100172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35980"/>
          <a:ext cx="889000" cy="13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100172</xdr:rowOff>
    </xdr:from>
    <xdr:to>
      <xdr:col>45</xdr:col>
      <xdr:colOff>177800</xdr:colOff>
      <xdr:row>78</xdr:row>
      <xdr:rowOff>105566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3272"/>
          <a:ext cx="889000" cy="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84071</xdr:rowOff>
    </xdr:from>
    <xdr:to>
      <xdr:col>41</xdr:col>
      <xdr:colOff>50800</xdr:colOff>
      <xdr:row>78</xdr:row>
      <xdr:rowOff>105566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7171"/>
          <a:ext cx="889000" cy="2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3648</xdr:rowOff>
    </xdr:from>
    <xdr:to>
      <xdr:col>55</xdr:col>
      <xdr:colOff>50800</xdr:colOff>
      <xdr:row>77</xdr:row>
      <xdr:rowOff>105248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26525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5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83530</xdr:rowOff>
    </xdr:from>
    <xdr:to>
      <xdr:col>50</xdr:col>
      <xdr:colOff>165100</xdr:colOff>
      <xdr:row>78</xdr:row>
      <xdr:rowOff>13680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30207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6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49372</xdr:rowOff>
    </xdr:from>
    <xdr:to>
      <xdr:col>46</xdr:col>
      <xdr:colOff>38100</xdr:colOff>
      <xdr:row>78</xdr:row>
      <xdr:rowOff>150972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142099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54766</xdr:rowOff>
    </xdr:from>
    <xdr:to>
      <xdr:col>41</xdr:col>
      <xdr:colOff>101600</xdr:colOff>
      <xdr:row>78</xdr:row>
      <xdr:rowOff>156366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147493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33271</xdr:rowOff>
    </xdr:from>
    <xdr:to>
      <xdr:col>36</xdr:col>
      <xdr:colOff>165100</xdr:colOff>
      <xdr:row>78</xdr:row>
      <xdr:rowOff>134871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125998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74371</xdr:rowOff>
    </xdr:from>
    <xdr:to>
      <xdr:col>55</xdr:col>
      <xdr:colOff>0</xdr:colOff>
      <xdr:row>98</xdr:row>
      <xdr:rowOff>81260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6471"/>
          <a:ext cx="8382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73168</xdr:rowOff>
    </xdr:from>
    <xdr:to>
      <xdr:col>50</xdr:col>
      <xdr:colOff>114300</xdr:colOff>
      <xdr:row>98</xdr:row>
      <xdr:rowOff>81260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5268"/>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73168</xdr:rowOff>
    </xdr:from>
    <xdr:to>
      <xdr:col>45</xdr:col>
      <xdr:colOff>177800</xdr:colOff>
      <xdr:row>98</xdr:row>
      <xdr:rowOff>94652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5268"/>
          <a:ext cx="889000" cy="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82728</xdr:rowOff>
    </xdr:from>
    <xdr:to>
      <xdr:col>41</xdr:col>
      <xdr:colOff>50800</xdr:colOff>
      <xdr:row>98</xdr:row>
      <xdr:rowOff>94652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84828"/>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23571</xdr:rowOff>
    </xdr:from>
    <xdr:to>
      <xdr:col>55</xdr:col>
      <xdr:colOff>50800</xdr:colOff>
      <xdr:row>98</xdr:row>
      <xdr:rowOff>125171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109948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30460</xdr:rowOff>
    </xdr:from>
    <xdr:to>
      <xdr:col>50</xdr:col>
      <xdr:colOff>165100</xdr:colOff>
      <xdr:row>98</xdr:row>
      <xdr:rowOff>132060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123187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22368</xdr:rowOff>
    </xdr:from>
    <xdr:to>
      <xdr:col>46</xdr:col>
      <xdr:colOff>38100</xdr:colOff>
      <xdr:row>98</xdr:row>
      <xdr:rowOff>123968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115095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43852</xdr:rowOff>
    </xdr:from>
    <xdr:to>
      <xdr:col>41</xdr:col>
      <xdr:colOff>101600</xdr:colOff>
      <xdr:row>98</xdr:row>
      <xdr:rowOff>145452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136579</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31928</xdr:rowOff>
    </xdr:from>
    <xdr:to>
      <xdr:col>36</xdr:col>
      <xdr:colOff>165100</xdr:colOff>
      <xdr:row>98</xdr:row>
      <xdr:rowOff>133528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124655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2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5060</xdr:rowOff>
    </xdr:from>
    <xdr:to>
      <xdr:col>85</xdr:col>
      <xdr:colOff>127000</xdr:colOff>
      <xdr:row>38</xdr:row>
      <xdr:rowOff>23880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20160"/>
          <a:ext cx="8382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150318</xdr:rowOff>
    </xdr:from>
    <xdr:to>
      <xdr:col>81</xdr:col>
      <xdr:colOff>50800</xdr:colOff>
      <xdr:row>38</xdr:row>
      <xdr:rowOff>5060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322518"/>
          <a:ext cx="889000" cy="19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150318</xdr:rowOff>
    </xdr:from>
    <xdr:to>
      <xdr:col>76</xdr:col>
      <xdr:colOff>114300</xdr:colOff>
      <xdr:row>38</xdr:row>
      <xdr:rowOff>4940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322518"/>
          <a:ext cx="889000" cy="19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97232</xdr:rowOff>
    </xdr:from>
    <xdr:to>
      <xdr:col>71</xdr:col>
      <xdr:colOff>177800</xdr:colOff>
      <xdr:row>38</xdr:row>
      <xdr:rowOff>4940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40882"/>
          <a:ext cx="889000" cy="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144530</xdr:rowOff>
    </xdr:from>
    <xdr:to>
      <xdr:col>85</xdr:col>
      <xdr:colOff>177800</xdr:colOff>
      <xdr:row>38</xdr:row>
      <xdr:rowOff>74680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125710</xdr:rowOff>
    </xdr:from>
    <xdr:to>
      <xdr:col>81</xdr:col>
      <xdr:colOff>101600</xdr:colOff>
      <xdr:row>38</xdr:row>
      <xdr:rowOff>55860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46987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99518</xdr:rowOff>
    </xdr:from>
    <xdr:to>
      <xdr:col>76</xdr:col>
      <xdr:colOff>165100</xdr:colOff>
      <xdr:row>37</xdr:row>
      <xdr:rowOff>29668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46195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125590</xdr:rowOff>
    </xdr:from>
    <xdr:to>
      <xdr:col>72</xdr:col>
      <xdr:colOff>38100</xdr:colOff>
      <xdr:row>38</xdr:row>
      <xdr:rowOff>55741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9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46867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6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46432</xdr:rowOff>
    </xdr:from>
    <xdr:to>
      <xdr:col>67</xdr:col>
      <xdr:colOff>101600</xdr:colOff>
      <xdr:row>37</xdr:row>
      <xdr:rowOff>148032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164559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47587</xdr:rowOff>
    </xdr:from>
    <xdr:to>
      <xdr:col>85</xdr:col>
      <xdr:colOff>127000</xdr:colOff>
      <xdr:row>77</xdr:row>
      <xdr:rowOff>110528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06337"/>
          <a:ext cx="838200" cy="40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47587</xdr:rowOff>
    </xdr:from>
    <xdr:to>
      <xdr:col>81</xdr:col>
      <xdr:colOff>50800</xdr:colOff>
      <xdr:row>78</xdr:row>
      <xdr:rowOff>39129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06337"/>
          <a:ext cx="889000" cy="5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39129</xdr:rowOff>
    </xdr:from>
    <xdr:to>
      <xdr:col>76</xdr:col>
      <xdr:colOff>114300</xdr:colOff>
      <xdr:row>78</xdr:row>
      <xdr:rowOff>98107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12229"/>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98107</xdr:rowOff>
    </xdr:from>
    <xdr:to>
      <xdr:col>71</xdr:col>
      <xdr:colOff>177800</xdr:colOff>
      <xdr:row>78</xdr:row>
      <xdr:rowOff>125640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471207"/>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59728</xdr:rowOff>
    </xdr:from>
    <xdr:to>
      <xdr:col>85</xdr:col>
      <xdr:colOff>177800</xdr:colOff>
      <xdr:row>77</xdr:row>
      <xdr:rowOff>161328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38155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3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168237</xdr:rowOff>
    </xdr:from>
    <xdr:to>
      <xdr:col>81</xdr:col>
      <xdr:colOff>101600</xdr:colOff>
      <xdr:row>75</xdr:row>
      <xdr:rowOff>98387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114914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159779</xdr:rowOff>
    </xdr:from>
    <xdr:to>
      <xdr:col>76</xdr:col>
      <xdr:colOff>165100</xdr:colOff>
      <xdr:row>78</xdr:row>
      <xdr:rowOff>89929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81056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47307</xdr:rowOff>
    </xdr:from>
    <xdr:to>
      <xdr:col>72</xdr:col>
      <xdr:colOff>38100</xdr:colOff>
      <xdr:row>78</xdr:row>
      <xdr:rowOff>148907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140034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1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74840</xdr:rowOff>
    </xdr:from>
    <xdr:to>
      <xdr:col>67</xdr:col>
      <xdr:colOff>101600</xdr:colOff>
      <xdr:row>79</xdr:row>
      <xdr:rowOff>4990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167567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4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149675</xdr:rowOff>
    </xdr:from>
    <xdr:to>
      <xdr:col>85</xdr:col>
      <xdr:colOff>127000</xdr:colOff>
      <xdr:row>98</xdr:row>
      <xdr:rowOff>168283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51775"/>
          <a:ext cx="8382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46706</xdr:rowOff>
    </xdr:from>
    <xdr:to>
      <xdr:col>81</xdr:col>
      <xdr:colOff>50800</xdr:colOff>
      <xdr:row>98</xdr:row>
      <xdr:rowOff>168283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48806"/>
          <a:ext cx="889000" cy="1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39016</xdr:rowOff>
    </xdr:from>
    <xdr:to>
      <xdr:col>76</xdr:col>
      <xdr:colOff>114300</xdr:colOff>
      <xdr:row>98</xdr:row>
      <xdr:rowOff>46706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69666"/>
          <a:ext cx="889000" cy="1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39016</xdr:rowOff>
    </xdr:from>
    <xdr:to>
      <xdr:col>71</xdr:col>
      <xdr:colOff>177800</xdr:colOff>
      <xdr:row>98</xdr:row>
      <xdr:rowOff>1535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69666"/>
          <a:ext cx="889000" cy="13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98875</xdr:rowOff>
    </xdr:from>
    <xdr:to>
      <xdr:col>85</xdr:col>
      <xdr:colOff>177800</xdr:colOff>
      <xdr:row>99</xdr:row>
      <xdr:rowOff>29025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0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13802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1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117483</xdr:rowOff>
    </xdr:from>
    <xdr:to>
      <xdr:col>81</xdr:col>
      <xdr:colOff>101600</xdr:colOff>
      <xdr:row>99</xdr:row>
      <xdr:rowOff>47633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38760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1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167356</xdr:rowOff>
    </xdr:from>
    <xdr:to>
      <xdr:col>76</xdr:col>
      <xdr:colOff>165100</xdr:colOff>
      <xdr:row>98</xdr:row>
      <xdr:rowOff>97506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88633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159666</xdr:rowOff>
    </xdr:from>
    <xdr:to>
      <xdr:col>72</xdr:col>
      <xdr:colOff>38100</xdr:colOff>
      <xdr:row>97</xdr:row>
      <xdr:rowOff>89816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80943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122185</xdr:rowOff>
    </xdr:from>
    <xdr:to>
      <xdr:col>67</xdr:col>
      <xdr:colOff>101600</xdr:colOff>
      <xdr:row>98</xdr:row>
      <xdr:rowOff>52335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43462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4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95626</xdr:rowOff>
    </xdr:from>
    <xdr:to>
      <xdr:col>116</xdr:col>
      <xdr:colOff>63500</xdr:colOff>
      <xdr:row>37</xdr:row>
      <xdr:rowOff>99466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39276"/>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168161</xdr:rowOff>
    </xdr:from>
    <xdr:to>
      <xdr:col>111</xdr:col>
      <xdr:colOff>177800</xdr:colOff>
      <xdr:row>37</xdr:row>
      <xdr:rowOff>95626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40361"/>
          <a:ext cx="889000" cy="9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168161</xdr:rowOff>
    </xdr:from>
    <xdr:to>
      <xdr:col>107</xdr:col>
      <xdr:colOff>50800</xdr:colOff>
      <xdr:row>37</xdr:row>
      <xdr:rowOff>3523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34036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3523</xdr:rowOff>
    </xdr:from>
    <xdr:to>
      <xdr:col>102</xdr:col>
      <xdr:colOff>114300</xdr:colOff>
      <xdr:row>37</xdr:row>
      <xdr:rowOff>63233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47173"/>
          <a:ext cx="8890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48666</xdr:rowOff>
    </xdr:from>
    <xdr:to>
      <xdr:col>116</xdr:col>
      <xdr:colOff>114300</xdr:colOff>
      <xdr:row>37</xdr:row>
      <xdr:rowOff>150266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71543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44826</xdr:rowOff>
    </xdr:from>
    <xdr:to>
      <xdr:col>112</xdr:col>
      <xdr:colOff>38100</xdr:colOff>
      <xdr:row>37</xdr:row>
      <xdr:rowOff>146426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162953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6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117361</xdr:rowOff>
    </xdr:from>
    <xdr:to>
      <xdr:col>107</xdr:col>
      <xdr:colOff>101600</xdr:colOff>
      <xdr:row>37</xdr:row>
      <xdr:rowOff>47511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64038</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60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124173</xdr:rowOff>
    </xdr:from>
    <xdr:to>
      <xdr:col>102</xdr:col>
      <xdr:colOff>165100</xdr:colOff>
      <xdr:row>37</xdr:row>
      <xdr:rowOff>54323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70850</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60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12433</xdr:rowOff>
    </xdr:from>
    <xdr:to>
      <xdr:col>98</xdr:col>
      <xdr:colOff>38100</xdr:colOff>
      <xdr:row>37</xdr:row>
      <xdr:rowOff>114033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130560</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61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156997</xdr:rowOff>
    </xdr:from>
    <xdr:to>
      <xdr:col>116</xdr:col>
      <xdr:colOff>63500</xdr:colOff>
      <xdr:row>57</xdr:row>
      <xdr:rowOff>167170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29647"/>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167170</xdr:rowOff>
    </xdr:from>
    <xdr:to>
      <xdr:col>111</xdr:col>
      <xdr:colOff>177800</xdr:colOff>
      <xdr:row>57</xdr:row>
      <xdr:rowOff>170866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39820"/>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170866</xdr:rowOff>
    </xdr:from>
    <xdr:to>
      <xdr:col>107</xdr:col>
      <xdr:colOff>50800</xdr:colOff>
      <xdr:row>58</xdr:row>
      <xdr:rowOff>3683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43516"/>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3683</xdr:rowOff>
    </xdr:from>
    <xdr:to>
      <xdr:col>102</xdr:col>
      <xdr:colOff>114300</xdr:colOff>
      <xdr:row>58</xdr:row>
      <xdr:rowOff>7607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4778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106197</xdr:rowOff>
    </xdr:from>
    <xdr:to>
      <xdr:col>116</xdr:col>
      <xdr:colOff>114300</xdr:colOff>
      <xdr:row>58</xdr:row>
      <xdr:rowOff>36347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129074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116370</xdr:rowOff>
    </xdr:from>
    <xdr:to>
      <xdr:col>112</xdr:col>
      <xdr:colOff>38100</xdr:colOff>
      <xdr:row>58</xdr:row>
      <xdr:rowOff>46520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63047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66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120066</xdr:rowOff>
    </xdr:from>
    <xdr:to>
      <xdr:col>107</xdr:col>
      <xdr:colOff>101600</xdr:colOff>
      <xdr:row>58</xdr:row>
      <xdr:rowOff>50216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66743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6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124333</xdr:rowOff>
    </xdr:from>
    <xdr:to>
      <xdr:col>102</xdr:col>
      <xdr:colOff>165100</xdr:colOff>
      <xdr:row>58</xdr:row>
      <xdr:rowOff>54483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71010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67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128257</xdr:rowOff>
    </xdr:from>
    <xdr:to>
      <xdr:col>98</xdr:col>
      <xdr:colOff>38100</xdr:colOff>
      <xdr:row>58</xdr:row>
      <xdr:rowOff>58407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74934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7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1832</xdr:rowOff>
    </xdr:from>
    <xdr:to>
      <xdr:col>116</xdr:col>
      <xdr:colOff>63500</xdr:colOff>
      <xdr:row>75</xdr:row>
      <xdr:rowOff>12919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60582"/>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12919</xdr:rowOff>
    </xdr:from>
    <xdr:to>
      <xdr:col>111</xdr:col>
      <xdr:colOff>177800</xdr:colOff>
      <xdr:row>75</xdr:row>
      <xdr:rowOff>72880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71669"/>
          <a:ext cx="889000" cy="5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72880</xdr:rowOff>
    </xdr:from>
    <xdr:to>
      <xdr:col>107</xdr:col>
      <xdr:colOff>50800</xdr:colOff>
      <xdr:row>75</xdr:row>
      <xdr:rowOff>136179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31630"/>
          <a:ext cx="8890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135996</xdr:rowOff>
    </xdr:from>
    <xdr:to>
      <xdr:col>102</xdr:col>
      <xdr:colOff>114300</xdr:colOff>
      <xdr:row>75</xdr:row>
      <xdr:rowOff>136179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9474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122482</xdr:rowOff>
    </xdr:from>
    <xdr:to>
      <xdr:col>116</xdr:col>
      <xdr:colOff>114300</xdr:colOff>
      <xdr:row>75</xdr:row>
      <xdr:rowOff>52632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100909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133569</xdr:rowOff>
    </xdr:from>
    <xdr:to>
      <xdr:col>112</xdr:col>
      <xdr:colOff>38100</xdr:colOff>
      <xdr:row>75</xdr:row>
      <xdr:rowOff>63719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54846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1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22080</xdr:rowOff>
    </xdr:from>
    <xdr:to>
      <xdr:col>107</xdr:col>
      <xdr:colOff>101600</xdr:colOff>
      <xdr:row>75</xdr:row>
      <xdr:rowOff>123680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114808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7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85379</xdr:rowOff>
    </xdr:from>
    <xdr:to>
      <xdr:col>102</xdr:col>
      <xdr:colOff>165100</xdr:colOff>
      <xdr:row>76</xdr:row>
      <xdr:rowOff>15529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6656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3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85196</xdr:rowOff>
    </xdr:from>
    <xdr:to>
      <xdr:col>98</xdr:col>
      <xdr:colOff>38100</xdr:colOff>
      <xdr:row>76</xdr:row>
      <xdr:rowOff>15346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4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6473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3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令和６年度決算の特徴点は、次のとおり。</a:t>
          </a:r>
        </a:p>
        <a:p>
          <a:r>
            <a:rPr kumimoji="1" lang="ja-JP" altLang="en-US" sz="1200">
              <a:latin typeface="ＭＳ Ｐゴシック" panose="020B0600070205080204" pitchFamily="50" charset="-128"/>
              <a:ea typeface="ＭＳ Ｐゴシック" panose="020B0600070205080204" pitchFamily="50" charset="-128"/>
            </a:rPr>
            <a:t>○人件費：給与改定、会計年度任用職員への勤勉手当支給開始により増。○物件費：ふるさと応援寄附金関係増により増。○維持補修費：町道及び農道の維持補修費の微増。○扶助費：重点支援地方交付金事業の増。○補助費等：蔵王病院事業会計負担金により増。○普通建設事業費：統合中学校及び認定こども園建設改修工事関係により増。○公債費：前年度公共用地先行取得等事業の借換の皆減、及び前年度繰上償還により減。○積立金：ふるさと応援寄附基金及び企業版ふるさと納税基金積立金の増。○投資及び出資金：水道事業会計への出資金</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a:t>
          </a:r>
          <a:r>
            <a:rPr kumimoji="1" lang="ja-JP" altLang="en-US" sz="1200">
              <a:latin typeface="ＭＳ Ｐゴシック" panose="020B0600070205080204" pitchFamily="50" charset="-128"/>
              <a:ea typeface="ＭＳ Ｐゴシック" panose="020B0600070205080204" pitchFamily="50" charset="-128"/>
            </a:rPr>
            <a:t>○繰出金：</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繰出金総額は減少したものの、人口減少率が繰出金の減少率を上回っていることにより増。</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宮城県蔵王町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10,916
10,749
152.83
8,328,860
8,041,813
225,169
4,410,535
4,995,483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171323</xdr:rowOff>
    </xdr:from>
    <xdr:to>
      <xdr:col>24</xdr:col>
      <xdr:colOff>63500</xdr:colOff>
      <xdr:row>33</xdr:row>
      <xdr:rowOff>115507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7723"/>
          <a:ext cx="838200" cy="1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135128</xdr:rowOff>
    </xdr:from>
    <xdr:to>
      <xdr:col>19</xdr:col>
      <xdr:colOff>177800</xdr:colOff>
      <xdr:row>32</xdr:row>
      <xdr:rowOff>171323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2152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135128</xdr:rowOff>
    </xdr:from>
    <xdr:to>
      <xdr:col>15</xdr:col>
      <xdr:colOff>50800</xdr:colOff>
      <xdr:row>33</xdr:row>
      <xdr:rowOff>70167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21528"/>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70167</xdr:rowOff>
    </xdr:from>
    <xdr:to>
      <xdr:col>10</xdr:col>
      <xdr:colOff>114300</xdr:colOff>
      <xdr:row>33</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28017"/>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64707</xdr:rowOff>
    </xdr:from>
    <xdr:to>
      <xdr:col>24</xdr:col>
      <xdr:colOff>114300</xdr:colOff>
      <xdr:row>33</xdr:row>
      <xdr:rowOff>166307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87584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120523</xdr:rowOff>
    </xdr:from>
    <xdr:to>
      <xdr:col>20</xdr:col>
      <xdr:colOff>38100</xdr:colOff>
      <xdr:row>33</xdr:row>
      <xdr:rowOff>50673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67200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84328</xdr:rowOff>
    </xdr:from>
    <xdr:to>
      <xdr:col>15</xdr:col>
      <xdr:colOff>101600</xdr:colOff>
      <xdr:row>33</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31005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19367</xdr:rowOff>
    </xdr:from>
    <xdr:to>
      <xdr:col>10</xdr:col>
      <xdr:colOff>165100</xdr:colOff>
      <xdr:row>33</xdr:row>
      <xdr:rowOff>120967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137494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59182</xdr:rowOff>
    </xdr:from>
    <xdr:to>
      <xdr:col>6</xdr:col>
      <xdr:colOff>38100</xdr:colOff>
      <xdr:row>33</xdr:row>
      <xdr:rowOff>160782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47708</xdr:rowOff>
    </xdr:from>
    <xdr:to>
      <xdr:col>24</xdr:col>
      <xdr:colOff>63500</xdr:colOff>
      <xdr:row>57</xdr:row>
      <xdr:rowOff>131653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20358"/>
          <a:ext cx="838200" cy="8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101902</xdr:rowOff>
    </xdr:from>
    <xdr:to>
      <xdr:col>19</xdr:col>
      <xdr:colOff>177800</xdr:colOff>
      <xdr:row>57</xdr:row>
      <xdr:rowOff>131653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4552"/>
          <a:ext cx="889000" cy="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14352</xdr:rowOff>
    </xdr:from>
    <xdr:to>
      <xdr:col>15</xdr:col>
      <xdr:colOff>50800</xdr:colOff>
      <xdr:row>57</xdr:row>
      <xdr:rowOff>101902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87002"/>
          <a:ext cx="889000" cy="8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83265</xdr:rowOff>
    </xdr:from>
    <xdr:to>
      <xdr:col>10</xdr:col>
      <xdr:colOff>114300</xdr:colOff>
      <xdr:row>57</xdr:row>
      <xdr:rowOff>14352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13015"/>
          <a:ext cx="889000" cy="27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168358</xdr:rowOff>
    </xdr:from>
    <xdr:to>
      <xdr:col>24</xdr:col>
      <xdr:colOff>114300</xdr:colOff>
      <xdr:row>57</xdr:row>
      <xdr:rowOff>98508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146785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80853</xdr:rowOff>
    </xdr:from>
    <xdr:to>
      <xdr:col>20</xdr:col>
      <xdr:colOff>38100</xdr:colOff>
      <xdr:row>58</xdr:row>
      <xdr:rowOff>11003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51102</xdr:rowOff>
    </xdr:from>
    <xdr:to>
      <xdr:col>15</xdr:col>
      <xdr:colOff>101600</xdr:colOff>
      <xdr:row>57</xdr:row>
      <xdr:rowOff>152702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143829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1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135002</xdr:rowOff>
    </xdr:from>
    <xdr:to>
      <xdr:col>10</xdr:col>
      <xdr:colOff>165100</xdr:colOff>
      <xdr:row>57</xdr:row>
      <xdr:rowOff>65152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2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32465</xdr:rowOff>
    </xdr:from>
    <xdr:to>
      <xdr:col>6</xdr:col>
      <xdr:colOff>38100</xdr:colOff>
      <xdr:row>55</xdr:row>
      <xdr:rowOff>134065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125192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5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3904</xdr:rowOff>
    </xdr:from>
    <xdr:to>
      <xdr:col>24</xdr:col>
      <xdr:colOff>63500</xdr:colOff>
      <xdr:row>75</xdr:row>
      <xdr:rowOff>19655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91204"/>
          <a:ext cx="838200" cy="18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120721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19655</xdr:rowOff>
    </xdr:from>
    <xdr:to>
      <xdr:col>19</xdr:col>
      <xdr:colOff>177800</xdr:colOff>
      <xdr:row>76</xdr:row>
      <xdr:rowOff>139776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78405"/>
          <a:ext cx="889000" cy="29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170022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139776</xdr:rowOff>
    </xdr:from>
    <xdr:to>
      <xdr:col>15</xdr:col>
      <xdr:colOff>50800</xdr:colOff>
      <xdr:row>76</xdr:row>
      <xdr:rowOff>155459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9976"/>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155459</xdr:rowOff>
    </xdr:from>
    <xdr:to>
      <xdr:col>10</xdr:col>
      <xdr:colOff>114300</xdr:colOff>
      <xdr:row>78</xdr:row>
      <xdr:rowOff>3942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5659"/>
          <a:ext cx="889000" cy="1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124554</xdr:rowOff>
    </xdr:from>
    <xdr:to>
      <xdr:col>24</xdr:col>
      <xdr:colOff>114300</xdr:colOff>
      <xdr:row>74</xdr:row>
      <xdr:rowOff>54704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147431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9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140305</xdr:rowOff>
    </xdr:from>
    <xdr:to>
      <xdr:col>20</xdr:col>
      <xdr:colOff>38100</xdr:colOff>
      <xdr:row>75</xdr:row>
      <xdr:rowOff>70455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0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88976</xdr:rowOff>
    </xdr:from>
    <xdr:to>
      <xdr:col>15</xdr:col>
      <xdr:colOff>101600</xdr:colOff>
      <xdr:row>77</xdr:row>
      <xdr:rowOff>19126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104659</xdr:rowOff>
    </xdr:from>
    <xdr:to>
      <xdr:col>10</xdr:col>
      <xdr:colOff>165100</xdr:colOff>
      <xdr:row>77</xdr:row>
      <xdr:rowOff>34809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25936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2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124592</xdr:rowOff>
    </xdr:from>
    <xdr:to>
      <xdr:col>6</xdr:col>
      <xdr:colOff>38100</xdr:colOff>
      <xdr:row>78</xdr:row>
      <xdr:rowOff>54742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45869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28786</xdr:rowOff>
    </xdr:from>
    <xdr:to>
      <xdr:col>24</xdr:col>
      <xdr:colOff>63500</xdr:colOff>
      <xdr:row>97</xdr:row>
      <xdr:rowOff>66559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59436"/>
          <a:ext cx="8382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118201</xdr:rowOff>
    </xdr:from>
    <xdr:to>
      <xdr:col>19</xdr:col>
      <xdr:colOff>177800</xdr:colOff>
      <xdr:row>97</xdr:row>
      <xdr:rowOff>66559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34501"/>
          <a:ext cx="889000" cy="4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118201</xdr:rowOff>
    </xdr:from>
    <xdr:to>
      <xdr:col>15</xdr:col>
      <xdr:colOff>50800</xdr:colOff>
      <xdr:row>96</xdr:row>
      <xdr:rowOff>148213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34501"/>
          <a:ext cx="889000" cy="37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148213</xdr:rowOff>
    </xdr:from>
    <xdr:to>
      <xdr:col>10</xdr:col>
      <xdr:colOff>114300</xdr:colOff>
      <xdr:row>98</xdr:row>
      <xdr:rowOff>43579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07413"/>
          <a:ext cx="889000" cy="2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149436</xdr:rowOff>
    </xdr:from>
    <xdr:to>
      <xdr:col>24</xdr:col>
      <xdr:colOff>114300</xdr:colOff>
      <xdr:row>97</xdr:row>
      <xdr:rowOff>79586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6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15759</xdr:rowOff>
    </xdr:from>
    <xdr:to>
      <xdr:col>20</xdr:col>
      <xdr:colOff>38100</xdr:colOff>
      <xdr:row>97</xdr:row>
      <xdr:rowOff>117359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133886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2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67401</xdr:rowOff>
    </xdr:from>
    <xdr:to>
      <xdr:col>15</xdr:col>
      <xdr:colOff>101600</xdr:colOff>
      <xdr:row>94</xdr:row>
      <xdr:rowOff>169001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14078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95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97413</xdr:rowOff>
    </xdr:from>
    <xdr:to>
      <xdr:col>10</xdr:col>
      <xdr:colOff>165100</xdr:colOff>
      <xdr:row>97</xdr:row>
      <xdr:rowOff>27563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5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44090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3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164229</xdr:rowOff>
    </xdr:from>
    <xdr:to>
      <xdr:col>6</xdr:col>
      <xdr:colOff>38100</xdr:colOff>
      <xdr:row>98</xdr:row>
      <xdr:rowOff>94379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85506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8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31115</xdr:rowOff>
    </xdr:from>
    <xdr:to>
      <xdr:col>55</xdr:col>
      <xdr:colOff>0</xdr:colOff>
      <xdr:row>39</xdr:row>
      <xdr:rowOff>31115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17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31115</xdr:rowOff>
    </xdr:from>
    <xdr:to>
      <xdr:col>50</xdr:col>
      <xdr:colOff>114300</xdr:colOff>
      <xdr:row>39</xdr:row>
      <xdr:rowOff>31496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1766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31496</xdr:rowOff>
    </xdr:from>
    <xdr:to>
      <xdr:col>45</xdr:col>
      <xdr:colOff>177800</xdr:colOff>
      <xdr:row>39</xdr:row>
      <xdr:rowOff>31496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18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98552</xdr:rowOff>
    </xdr:from>
    <xdr:to>
      <xdr:col>41</xdr:col>
      <xdr:colOff>50800</xdr:colOff>
      <xdr:row>39</xdr:row>
      <xdr:rowOff>31496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42202"/>
          <a:ext cx="8890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151765</xdr:rowOff>
    </xdr:from>
    <xdr:to>
      <xdr:col>55</xdr:col>
      <xdr:colOff>50800</xdr:colOff>
      <xdr:row>39</xdr:row>
      <xdr:rowOff>81915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66692</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1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151765</xdr:rowOff>
    </xdr:from>
    <xdr:to>
      <xdr:col>50</xdr:col>
      <xdr:colOff>165100</xdr:colOff>
      <xdr:row>39</xdr:row>
      <xdr:rowOff>81915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73042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152146</xdr:rowOff>
    </xdr:from>
    <xdr:to>
      <xdr:col>46</xdr:col>
      <xdr:colOff>38100</xdr:colOff>
      <xdr:row>39</xdr:row>
      <xdr:rowOff>82296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73423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152146</xdr:rowOff>
    </xdr:from>
    <xdr:to>
      <xdr:col>41</xdr:col>
      <xdr:colOff>101600</xdr:colOff>
      <xdr:row>39</xdr:row>
      <xdr:rowOff>82296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73423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47752</xdr:rowOff>
    </xdr:from>
    <xdr:to>
      <xdr:col>36</xdr:col>
      <xdr:colOff>165100</xdr:colOff>
      <xdr:row>37</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165879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55338</xdr:rowOff>
    </xdr:from>
    <xdr:to>
      <xdr:col>55</xdr:col>
      <xdr:colOff>0</xdr:colOff>
      <xdr:row>58</xdr:row>
      <xdr:rowOff>67024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99438"/>
          <a:ext cx="8382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36885</xdr:rowOff>
    </xdr:from>
    <xdr:to>
      <xdr:col>50</xdr:col>
      <xdr:colOff>114300</xdr:colOff>
      <xdr:row>58</xdr:row>
      <xdr:rowOff>55338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80985"/>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36885</xdr:rowOff>
    </xdr:from>
    <xdr:to>
      <xdr:col>45</xdr:col>
      <xdr:colOff>177800</xdr:colOff>
      <xdr:row>58</xdr:row>
      <xdr:rowOff>46985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80985"/>
          <a:ext cx="8890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46985</xdr:rowOff>
    </xdr:from>
    <xdr:to>
      <xdr:col>41</xdr:col>
      <xdr:colOff>50800</xdr:colOff>
      <xdr:row>58</xdr:row>
      <xdr:rowOff>47999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91085"/>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16224</xdr:rowOff>
    </xdr:from>
    <xdr:to>
      <xdr:col>55</xdr:col>
      <xdr:colOff>50800</xdr:colOff>
      <xdr:row>58</xdr:row>
      <xdr:rowOff>117824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102601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4538</xdr:rowOff>
    </xdr:from>
    <xdr:to>
      <xdr:col>50</xdr:col>
      <xdr:colOff>165100</xdr:colOff>
      <xdr:row>58</xdr:row>
      <xdr:rowOff>106138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97265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157535</xdr:rowOff>
    </xdr:from>
    <xdr:to>
      <xdr:col>46</xdr:col>
      <xdr:colOff>38100</xdr:colOff>
      <xdr:row>58</xdr:row>
      <xdr:rowOff>87685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3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78812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167635</xdr:rowOff>
    </xdr:from>
    <xdr:to>
      <xdr:col>41</xdr:col>
      <xdr:colOff>101600</xdr:colOff>
      <xdr:row>58</xdr:row>
      <xdr:rowOff>97785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88912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168649</xdr:rowOff>
    </xdr:from>
    <xdr:to>
      <xdr:col>36</xdr:col>
      <xdr:colOff>165100</xdr:colOff>
      <xdr:row>58</xdr:row>
      <xdr:rowOff>98799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89926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50222</xdr:rowOff>
    </xdr:from>
    <xdr:to>
      <xdr:col>55</xdr:col>
      <xdr:colOff>0</xdr:colOff>
      <xdr:row>77</xdr:row>
      <xdr:rowOff>4483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80422"/>
          <a:ext cx="8382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112688</xdr:rowOff>
    </xdr:from>
    <xdr:to>
      <xdr:col>50</xdr:col>
      <xdr:colOff>114300</xdr:colOff>
      <xdr:row>77</xdr:row>
      <xdr:rowOff>4483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42888"/>
          <a:ext cx="88900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67805</xdr:rowOff>
    </xdr:from>
    <xdr:to>
      <xdr:col>45</xdr:col>
      <xdr:colOff>177800</xdr:colOff>
      <xdr:row>76</xdr:row>
      <xdr:rowOff>112688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583655"/>
          <a:ext cx="889000" cy="5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67805</xdr:rowOff>
    </xdr:from>
    <xdr:to>
      <xdr:col>41</xdr:col>
      <xdr:colOff>50800</xdr:colOff>
      <xdr:row>75</xdr:row>
      <xdr:rowOff>68949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583655"/>
          <a:ext cx="889000" cy="3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170872</xdr:rowOff>
    </xdr:from>
    <xdr:to>
      <xdr:col>55</xdr:col>
      <xdr:colOff>50800</xdr:colOff>
      <xdr:row>76</xdr:row>
      <xdr:rowOff>101022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22300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125133</xdr:rowOff>
    </xdr:from>
    <xdr:to>
      <xdr:col>50</xdr:col>
      <xdr:colOff>165100</xdr:colOff>
      <xdr:row>77</xdr:row>
      <xdr:rowOff>55283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46410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61888</xdr:rowOff>
    </xdr:from>
    <xdr:to>
      <xdr:col>46</xdr:col>
      <xdr:colOff>38100</xdr:colOff>
      <xdr:row>76</xdr:row>
      <xdr:rowOff>163488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154615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17005</xdr:rowOff>
    </xdr:from>
    <xdr:to>
      <xdr:col>41</xdr:col>
      <xdr:colOff>101600</xdr:colOff>
      <xdr:row>73</xdr:row>
      <xdr:rowOff>118605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135132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18149</xdr:rowOff>
    </xdr:from>
    <xdr:to>
      <xdr:col>36</xdr:col>
      <xdr:colOff>165100</xdr:colOff>
      <xdr:row>75</xdr:row>
      <xdr:rowOff>119749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136276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71938</xdr:rowOff>
    </xdr:from>
    <xdr:to>
      <xdr:col>55</xdr:col>
      <xdr:colOff>0</xdr:colOff>
      <xdr:row>97</xdr:row>
      <xdr:rowOff>85289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02588"/>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85289</xdr:rowOff>
    </xdr:from>
    <xdr:to>
      <xdr:col>50</xdr:col>
      <xdr:colOff>114300</xdr:colOff>
      <xdr:row>97</xdr:row>
      <xdr:rowOff>89573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15939"/>
          <a:ext cx="889000" cy="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89573</xdr:rowOff>
    </xdr:from>
    <xdr:to>
      <xdr:col>45</xdr:col>
      <xdr:colOff>177800</xdr:colOff>
      <xdr:row>97</xdr:row>
      <xdr:rowOff>126592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0223"/>
          <a:ext cx="889000" cy="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120081</xdr:rowOff>
    </xdr:from>
    <xdr:to>
      <xdr:col>41</xdr:col>
      <xdr:colOff>50800</xdr:colOff>
      <xdr:row>97</xdr:row>
      <xdr:rowOff>126592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50731"/>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21138</xdr:rowOff>
    </xdr:from>
    <xdr:to>
      <xdr:col>55</xdr:col>
      <xdr:colOff>50800</xdr:colOff>
      <xdr:row>97</xdr:row>
      <xdr:rowOff>122738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107515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34489</xdr:rowOff>
    </xdr:from>
    <xdr:to>
      <xdr:col>50</xdr:col>
      <xdr:colOff>165100</xdr:colOff>
      <xdr:row>97</xdr:row>
      <xdr:rowOff>136089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127216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38773</xdr:rowOff>
    </xdr:from>
    <xdr:to>
      <xdr:col>46</xdr:col>
      <xdr:colOff>38100</xdr:colOff>
      <xdr:row>97</xdr:row>
      <xdr:rowOff>140373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75792</xdr:rowOff>
    </xdr:from>
    <xdr:to>
      <xdr:col>41</xdr:col>
      <xdr:colOff>101600</xdr:colOff>
      <xdr:row>98</xdr:row>
      <xdr:rowOff>5942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168519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69281</xdr:rowOff>
    </xdr:from>
    <xdr:to>
      <xdr:col>36</xdr:col>
      <xdr:colOff>165100</xdr:colOff>
      <xdr:row>97</xdr:row>
      <xdr:rowOff>170881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162008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123127</xdr:rowOff>
    </xdr:from>
    <xdr:to>
      <xdr:col>85</xdr:col>
      <xdr:colOff>127000</xdr:colOff>
      <xdr:row>38</xdr:row>
      <xdr:rowOff>166351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38227"/>
          <a:ext cx="838200" cy="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166351</xdr:rowOff>
    </xdr:from>
    <xdr:to>
      <xdr:col>81</xdr:col>
      <xdr:colOff>50800</xdr:colOff>
      <xdr:row>39</xdr:row>
      <xdr:rowOff>4140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81451"/>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4140</xdr:rowOff>
    </xdr:from>
    <xdr:to>
      <xdr:col>76</xdr:col>
      <xdr:colOff>114300</xdr:colOff>
      <xdr:row>39</xdr:row>
      <xdr:rowOff>34277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90690"/>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14446</xdr:rowOff>
    </xdr:from>
    <xdr:to>
      <xdr:col>71</xdr:col>
      <xdr:colOff>177800</xdr:colOff>
      <xdr:row>39</xdr:row>
      <xdr:rowOff>34277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700996"/>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72327</xdr:rowOff>
    </xdr:from>
    <xdr:to>
      <xdr:col>85</xdr:col>
      <xdr:colOff>177800</xdr:colOff>
      <xdr:row>39</xdr:row>
      <xdr:rowOff>2477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158704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115551</xdr:rowOff>
    </xdr:from>
    <xdr:to>
      <xdr:col>81</xdr:col>
      <xdr:colOff>101600</xdr:colOff>
      <xdr:row>39</xdr:row>
      <xdr:rowOff>45701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36828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124790</xdr:rowOff>
    </xdr:from>
    <xdr:to>
      <xdr:col>76</xdr:col>
      <xdr:colOff>165100</xdr:colOff>
      <xdr:row>39</xdr:row>
      <xdr:rowOff>54940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46067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3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154927</xdr:rowOff>
    </xdr:from>
    <xdr:to>
      <xdr:col>72</xdr:col>
      <xdr:colOff>38100</xdr:colOff>
      <xdr:row>39</xdr:row>
      <xdr:rowOff>85077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76204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135096</xdr:rowOff>
    </xdr:from>
    <xdr:to>
      <xdr:col>67</xdr:col>
      <xdr:colOff>101600</xdr:colOff>
      <xdr:row>39</xdr:row>
      <xdr:rowOff>65246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56373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102819</xdr:rowOff>
    </xdr:from>
    <xdr:to>
      <xdr:col>85</xdr:col>
      <xdr:colOff>127000</xdr:colOff>
      <xdr:row>57</xdr:row>
      <xdr:rowOff>150933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75469"/>
          <a:ext cx="8382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150933</xdr:rowOff>
    </xdr:from>
    <xdr:to>
      <xdr:col>81</xdr:col>
      <xdr:colOff>50800</xdr:colOff>
      <xdr:row>58</xdr:row>
      <xdr:rowOff>10285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23583"/>
          <a:ext cx="889000" cy="3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10285</xdr:rowOff>
    </xdr:from>
    <xdr:to>
      <xdr:col>76</xdr:col>
      <xdr:colOff>114300</xdr:colOff>
      <xdr:row>58</xdr:row>
      <xdr:rowOff>13835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54385"/>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13835</xdr:rowOff>
    </xdr:from>
    <xdr:to>
      <xdr:col>71</xdr:col>
      <xdr:colOff>177800</xdr:colOff>
      <xdr:row>58</xdr:row>
      <xdr:rowOff>17839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57935"/>
          <a:ext cx="8890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52019</xdr:rowOff>
    </xdr:from>
    <xdr:to>
      <xdr:col>85</xdr:col>
      <xdr:colOff>177800</xdr:colOff>
      <xdr:row>57</xdr:row>
      <xdr:rowOff>153619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74896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100133</xdr:rowOff>
    </xdr:from>
    <xdr:to>
      <xdr:col>81</xdr:col>
      <xdr:colOff>101600</xdr:colOff>
      <xdr:row>58</xdr:row>
      <xdr:rowOff>30283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46810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6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130935</xdr:rowOff>
    </xdr:from>
    <xdr:to>
      <xdr:col>76</xdr:col>
      <xdr:colOff>165100</xdr:colOff>
      <xdr:row>58</xdr:row>
      <xdr:rowOff>61085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77612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67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134485</xdr:rowOff>
    </xdr:from>
    <xdr:to>
      <xdr:col>72</xdr:col>
      <xdr:colOff>38100</xdr:colOff>
      <xdr:row>58</xdr:row>
      <xdr:rowOff>64635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81162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68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138489</xdr:rowOff>
    </xdr:from>
    <xdr:to>
      <xdr:col>67</xdr:col>
      <xdr:colOff>101600</xdr:colOff>
      <xdr:row>58</xdr:row>
      <xdr:rowOff>68639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85166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68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5060</xdr:rowOff>
    </xdr:from>
    <xdr:to>
      <xdr:col>85</xdr:col>
      <xdr:colOff>127000</xdr:colOff>
      <xdr:row>78</xdr:row>
      <xdr:rowOff>23879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78160"/>
          <a:ext cx="838200" cy="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150318</xdr:rowOff>
    </xdr:from>
    <xdr:to>
      <xdr:col>81</xdr:col>
      <xdr:colOff>50800</xdr:colOff>
      <xdr:row>78</xdr:row>
      <xdr:rowOff>5060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180518"/>
          <a:ext cx="889000" cy="19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150318</xdr:rowOff>
    </xdr:from>
    <xdr:to>
      <xdr:col>76</xdr:col>
      <xdr:colOff>114300</xdr:colOff>
      <xdr:row>78</xdr:row>
      <xdr:rowOff>4941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180518"/>
          <a:ext cx="889000" cy="19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97231</xdr:rowOff>
    </xdr:from>
    <xdr:to>
      <xdr:col>71</xdr:col>
      <xdr:colOff>177800</xdr:colOff>
      <xdr:row>78</xdr:row>
      <xdr:rowOff>4941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98881"/>
          <a:ext cx="889000" cy="7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144529</xdr:rowOff>
    </xdr:from>
    <xdr:to>
      <xdr:col>85</xdr:col>
      <xdr:colOff>177800</xdr:colOff>
      <xdr:row>78</xdr:row>
      <xdr:rowOff>74679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93529</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125710</xdr:rowOff>
    </xdr:from>
    <xdr:to>
      <xdr:col>81</xdr:col>
      <xdr:colOff>101600</xdr:colOff>
      <xdr:row>78</xdr:row>
      <xdr:rowOff>55860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46987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99518</xdr:rowOff>
    </xdr:from>
    <xdr:to>
      <xdr:col>76</xdr:col>
      <xdr:colOff>165100</xdr:colOff>
      <xdr:row>77</xdr:row>
      <xdr:rowOff>29668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1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46196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90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125591</xdr:rowOff>
    </xdr:from>
    <xdr:to>
      <xdr:col>72</xdr:col>
      <xdr:colOff>38100</xdr:colOff>
      <xdr:row>78</xdr:row>
      <xdr:rowOff>55741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46868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46431</xdr:rowOff>
    </xdr:from>
    <xdr:to>
      <xdr:col>67</xdr:col>
      <xdr:colOff>101600</xdr:colOff>
      <xdr:row>77</xdr:row>
      <xdr:rowOff>148031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164558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47586</xdr:rowOff>
    </xdr:from>
    <xdr:to>
      <xdr:col>85</xdr:col>
      <xdr:colOff>127000</xdr:colOff>
      <xdr:row>97</xdr:row>
      <xdr:rowOff>110528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335336"/>
          <a:ext cx="838200" cy="4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47586</xdr:rowOff>
    </xdr:from>
    <xdr:to>
      <xdr:col>81</xdr:col>
      <xdr:colOff>50800</xdr:colOff>
      <xdr:row>98</xdr:row>
      <xdr:rowOff>39129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335336"/>
          <a:ext cx="889000" cy="50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39129</xdr:rowOff>
    </xdr:from>
    <xdr:to>
      <xdr:col>76</xdr:col>
      <xdr:colOff>114300</xdr:colOff>
      <xdr:row>98</xdr:row>
      <xdr:rowOff>98107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41229"/>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98107</xdr:rowOff>
    </xdr:from>
    <xdr:to>
      <xdr:col>71</xdr:col>
      <xdr:colOff>177800</xdr:colOff>
      <xdr:row>98</xdr:row>
      <xdr:rowOff>125640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00207"/>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59728</xdr:rowOff>
    </xdr:from>
    <xdr:to>
      <xdr:col>85</xdr:col>
      <xdr:colOff>177800</xdr:colOff>
      <xdr:row>97</xdr:row>
      <xdr:rowOff>161328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38155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168236</xdr:rowOff>
    </xdr:from>
    <xdr:to>
      <xdr:col>81</xdr:col>
      <xdr:colOff>101600</xdr:colOff>
      <xdr:row>95</xdr:row>
      <xdr:rowOff>98386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114913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05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159779</xdr:rowOff>
    </xdr:from>
    <xdr:to>
      <xdr:col>76</xdr:col>
      <xdr:colOff>165100</xdr:colOff>
      <xdr:row>98</xdr:row>
      <xdr:rowOff>89929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81056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8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47307</xdr:rowOff>
    </xdr:from>
    <xdr:to>
      <xdr:col>72</xdr:col>
      <xdr:colOff>38100</xdr:colOff>
      <xdr:row>98</xdr:row>
      <xdr:rowOff>148907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140034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74840</xdr:rowOff>
    </xdr:from>
    <xdr:to>
      <xdr:col>67</xdr:col>
      <xdr:colOff>101600</xdr:colOff>
      <xdr:row>99</xdr:row>
      <xdr:rowOff>4990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167567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令和６年度決算の特徴点は、次のとおり。</a:t>
          </a:r>
        </a:p>
        <a:p>
          <a:r>
            <a:rPr kumimoji="1" lang="ja-JP" altLang="en-US" sz="1200">
              <a:latin typeface="ＭＳ Ｐゴシック" panose="020B0600070205080204" pitchFamily="50" charset="-128"/>
              <a:ea typeface="ＭＳ Ｐゴシック" panose="020B0600070205080204" pitchFamily="50" charset="-128"/>
            </a:rPr>
            <a:t>○議会費：議員定数削減の影響により費用は減少したものの、類似団体の中で住民一人当たりの議員数が多いことから、議員報酬手当の割合が高い。○総務費：ふるさと応援寄附金関係により増。○民生費：認定こども園増築・改修事業により増。○衛生費：蔵王病院負担金・出資金及び新型コロナ接種費関係により増。○農林水産業費：重点支援地方交付金事業の皆減により減。○商工費：特別体験事業及び遠刈田温泉高付加価値化事業の皆増により増。○土木費：統合中学校外周道路工事により増。○消防費：消防団設備整備費補助金による活動服購入などにより増。○教育費：統合中学校建設事業関係により増。○公債費：前年度公共用地先行取得等事業借換の皆減、及び前年度繰上償還により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宮城県蔵王町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実質収支額は前年度より増加したものの、単年度収支の減少並びに繰上償還金及び積立金の減少並びに積立金取崩し額の増加により、実質単年度収支は減少した。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財政調整基金残高は、取り崩しを行ったものの、それを上回る積立てを行ったため、</a:t>
          </a:r>
          <a:r>
            <a:rPr kumimoji="1" lang="en-US" altLang="ja-JP" sz="1200">
              <a:latin typeface="ＭＳ ゴシック" pitchFamily="49" charset="-128"/>
              <a:ea typeface="ＭＳ ゴシック" pitchFamily="49" charset="-128"/>
            </a:rPr>
            <a:t>700</a:t>
          </a:r>
          <a:r>
            <a:rPr kumimoji="1" lang="ja-JP" altLang="en-US" sz="1200">
              <a:latin typeface="ＭＳ ゴシック" pitchFamily="49" charset="-128"/>
              <a:ea typeface="ＭＳ ゴシック" pitchFamily="49" charset="-128"/>
            </a:rPr>
            <a:t>百万円となっている。</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今後も、必要なサービスを適切に実施しながら、安定した財政運営に努める。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宮城県蔵王町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各公営事業会計において、赤字額は発生していない。</a:t>
          </a:r>
        </a:p>
        <a:p>
          <a:r>
            <a:rPr kumimoji="1" lang="ja-JP" altLang="en-US" sz="1200">
              <a:latin typeface="ＭＳ ゴシック" pitchFamily="49" charset="-128"/>
              <a:ea typeface="ＭＳ ゴシック" pitchFamily="49" charset="-128"/>
            </a:rPr>
            <a:t>標準財政規模に対する黒字割合が高い水道事業会計については、平成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年度から高料金対策補助金の繰出しを行っている。</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また、蔵王病院事業会計についても、令和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月に策定した蔵王町国民健康保険蔵王病院経営強化プランに基づき、経営健全化のための補助金の繰り出しを行っている。</a:t>
          </a:r>
        </a:p>
        <a:p>
          <a:r>
            <a:rPr kumimoji="1" lang="ja-JP" altLang="en-US" sz="1200">
              <a:latin typeface="ＭＳ ゴシック" pitchFamily="49" charset="-128"/>
              <a:ea typeface="ＭＳ ゴシック" pitchFamily="49" charset="-128"/>
            </a:rPr>
            <a:t>今後も公費負担の適正化を進めていく。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8328860</v>
      </c>
      <c r="BO4" s="436"/>
      <c r="BP4" s="436"/>
      <c r="BQ4" s="436"/>
      <c r="BR4" s="436"/>
      <c r="BS4" s="436"/>
      <c r="BT4" s="436"/>
      <c r="BU4" s="437"/>
      <c r="BV4" s="435">
        <v>7817893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5.0999999999999996</v>
      </c>
      <c r="CU4" s="576"/>
      <c r="CV4" s="576"/>
      <c r="CW4" s="576"/>
      <c r="CX4" s="576"/>
      <c r="CY4" s="576"/>
      <c r="CZ4" s="576"/>
      <c r="DA4" s="577"/>
      <c r="DB4" s="575">
        <v>4.7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8041813</v>
      </c>
      <c r="BO5" s="407"/>
      <c r="BP5" s="407"/>
      <c r="BQ5" s="407"/>
      <c r="BR5" s="407"/>
      <c r="BS5" s="407"/>
      <c r="BT5" s="407"/>
      <c r="BU5" s="408"/>
      <c r="BV5" s="406">
        <v>7578212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96.6</v>
      </c>
      <c r="CU5" s="404"/>
      <c r="CV5" s="404"/>
      <c r="CW5" s="404"/>
      <c r="CX5" s="404"/>
      <c r="CY5" s="404"/>
      <c r="CZ5" s="404"/>
      <c r="DA5" s="405"/>
      <c r="DB5" s="403">
        <v>96.4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287047</v>
      </c>
      <c r="BO6" s="407"/>
      <c r="BP6" s="407"/>
      <c r="BQ6" s="407"/>
      <c r="BR6" s="407"/>
      <c r="BS6" s="407"/>
      <c r="BT6" s="407"/>
      <c r="BU6" s="408"/>
      <c r="BV6" s="406">
        <v>239681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96.9</v>
      </c>
      <c r="CU6" s="550"/>
      <c r="CV6" s="550"/>
      <c r="CW6" s="550"/>
      <c r="CX6" s="550"/>
      <c r="CY6" s="550"/>
      <c r="CZ6" s="550"/>
      <c r="DA6" s="551"/>
      <c r="DB6" s="549">
        <v>97.1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61878</v>
      </c>
      <c r="BO7" s="407"/>
      <c r="BP7" s="407"/>
      <c r="BQ7" s="407"/>
      <c r="BR7" s="407"/>
      <c r="BS7" s="407"/>
      <c r="BT7" s="407"/>
      <c r="BU7" s="408"/>
      <c r="BV7" s="406">
        <v>36182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4410535</v>
      </c>
      <c r="CU7" s="407"/>
      <c r="CV7" s="407"/>
      <c r="CW7" s="407"/>
      <c r="CX7" s="407"/>
      <c r="CY7" s="407"/>
      <c r="CZ7" s="407"/>
      <c r="DA7" s="408"/>
      <c r="DB7" s="406">
        <v>4335583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225169</v>
      </c>
      <c r="BO8" s="407"/>
      <c r="BP8" s="407"/>
      <c r="BQ8" s="407"/>
      <c r="BR8" s="407"/>
      <c r="BS8" s="407"/>
      <c r="BT8" s="407"/>
      <c r="BU8" s="408"/>
      <c r="BV8" s="406">
        <v>203499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0.43</v>
      </c>
      <c r="CU8" s="510"/>
      <c r="CV8" s="510"/>
      <c r="CW8" s="510"/>
      <c r="CX8" s="510"/>
      <c r="CY8" s="510"/>
      <c r="CZ8" s="510"/>
      <c r="DA8" s="511"/>
      <c r="DB8" s="509">
        <v>0.43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11418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21670</v>
      </c>
      <c r="BO9" s="407"/>
      <c r="BP9" s="407"/>
      <c r="BQ9" s="407"/>
      <c r="BR9" s="407"/>
      <c r="BS9" s="407"/>
      <c r="BT9" s="407"/>
      <c r="BU9" s="408"/>
      <c r="BV9" s="406">
        <v>45591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15.3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12316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233</v>
      </c>
      <c r="BO10" s="407"/>
      <c r="BP10" s="407"/>
      <c r="BQ10" s="407"/>
      <c r="BR10" s="407"/>
      <c r="BS10" s="407"/>
      <c r="BT10" s="407"/>
      <c r="BU10" s="408"/>
      <c r="BV10" s="406">
        <v>7386</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145574</v>
      </c>
      <c r="BO11" s="407"/>
      <c r="BP11" s="407"/>
      <c r="BQ11" s="407"/>
      <c r="BR11" s="407"/>
      <c r="BS11" s="407"/>
      <c r="BT11" s="407"/>
      <c r="BU11" s="408"/>
      <c r="BV11" s="406">
        <v>239720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10916</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99200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10749</v>
      </c>
      <c r="S13" s="494"/>
      <c r="T13" s="494"/>
      <c r="U13" s="494"/>
      <c r="V13" s="495"/>
      <c r="W13" s="496" t="s">
        <v>130</v>
      </c>
      <c r="X13" s="392"/>
      <c r="Y13" s="392"/>
      <c r="Z13" s="392"/>
      <c r="AA13" s="392"/>
      <c r="AB13" s="393"/>
      <c r="AC13" s="359">
        <v>772</v>
      </c>
      <c r="AD13" s="360"/>
      <c r="AE13" s="360"/>
      <c r="AF13" s="360"/>
      <c r="AG13" s="361"/>
      <c r="AH13" s="359">
        <v>842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68277</v>
      </c>
      <c r="BO13" s="407"/>
      <c r="BP13" s="407"/>
      <c r="BQ13" s="407"/>
      <c r="BR13" s="407"/>
      <c r="BS13" s="407"/>
      <c r="BT13" s="407"/>
      <c r="BU13" s="408"/>
      <c r="BV13" s="406">
        <v>292697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4.7</v>
      </c>
      <c r="CU13" s="404"/>
      <c r="CV13" s="404"/>
      <c r="CW13" s="404"/>
      <c r="CX13" s="404"/>
      <c r="CY13" s="404"/>
      <c r="CZ13" s="404"/>
      <c r="DA13" s="405"/>
      <c r="DB13" s="403">
        <v>4.5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11074</v>
      </c>
      <c r="S14" s="494"/>
      <c r="T14" s="494"/>
      <c r="U14" s="494"/>
      <c r="V14" s="495"/>
      <c r="W14" s="497"/>
      <c r="X14" s="395"/>
      <c r="Y14" s="395"/>
      <c r="Z14" s="395"/>
      <c r="AA14" s="395"/>
      <c r="AB14" s="396"/>
      <c r="AC14" s="486">
        <v>13.6</v>
      </c>
      <c r="AD14" s="487"/>
      <c r="AE14" s="487"/>
      <c r="AF14" s="487"/>
      <c r="AG14" s="488"/>
      <c r="AH14" s="486">
        <v>13.9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10947</v>
      </c>
      <c r="S15" s="494"/>
      <c r="T15" s="494"/>
      <c r="U15" s="494"/>
      <c r="V15" s="495"/>
      <c r="W15" s="496" t="s">
        <v>137</v>
      </c>
      <c r="X15" s="392"/>
      <c r="Y15" s="392"/>
      <c r="Z15" s="392"/>
      <c r="AA15" s="392"/>
      <c r="AB15" s="393"/>
      <c r="AC15" s="359">
        <v>1722</v>
      </c>
      <c r="AD15" s="360"/>
      <c r="AE15" s="360"/>
      <c r="AF15" s="360"/>
      <c r="AG15" s="361"/>
      <c r="AH15" s="359">
        <v>1882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1680459</v>
      </c>
      <c r="BO15" s="436"/>
      <c r="BP15" s="436"/>
      <c r="BQ15" s="436"/>
      <c r="BR15" s="436"/>
      <c r="BS15" s="436"/>
      <c r="BT15" s="436"/>
      <c r="BU15" s="437"/>
      <c r="BV15" s="435">
        <v>1679573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30.4</v>
      </c>
      <c r="AD16" s="487"/>
      <c r="AE16" s="487"/>
      <c r="AF16" s="487"/>
      <c r="AG16" s="488"/>
      <c r="AH16" s="486">
        <v>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3952363</v>
      </c>
      <c r="BO16" s="407"/>
      <c r="BP16" s="407"/>
      <c r="BQ16" s="407"/>
      <c r="BR16" s="407"/>
      <c r="BS16" s="407"/>
      <c r="BT16" s="407"/>
      <c r="BU16" s="408"/>
      <c r="BV16" s="406">
        <v>3859859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3169</v>
      </c>
      <c r="AD17" s="360"/>
      <c r="AE17" s="360"/>
      <c r="AF17" s="360"/>
      <c r="AG17" s="361"/>
      <c r="AH17" s="359">
        <v>3354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2125065</v>
      </c>
      <c r="BO17" s="407"/>
      <c r="BP17" s="407"/>
      <c r="BQ17" s="407"/>
      <c r="BR17" s="407"/>
      <c r="BS17" s="407"/>
      <c r="BT17" s="407"/>
      <c r="BU17" s="408"/>
      <c r="BV17" s="406">
        <v>2125499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152.83000000000001</v>
      </c>
      <c r="M18" s="459"/>
      <c r="N18" s="459"/>
      <c r="O18" s="459"/>
      <c r="P18" s="459"/>
      <c r="Q18" s="459"/>
      <c r="R18" s="460"/>
      <c r="S18" s="460"/>
      <c r="T18" s="460"/>
      <c r="U18" s="460"/>
      <c r="V18" s="461"/>
      <c r="W18" s="477"/>
      <c r="X18" s="478"/>
      <c r="Y18" s="478"/>
      <c r="Z18" s="478"/>
      <c r="AA18" s="478"/>
      <c r="AB18" s="502"/>
      <c r="AC18" s="376">
        <v>56</v>
      </c>
      <c r="AD18" s="377"/>
      <c r="AE18" s="377"/>
      <c r="AF18" s="377"/>
      <c r="AG18" s="462"/>
      <c r="AH18" s="376">
        <v>55.2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4289580</v>
      </c>
      <c r="BO18" s="407"/>
      <c r="BP18" s="407"/>
      <c r="BQ18" s="407"/>
      <c r="BR18" s="407"/>
      <c r="BS18" s="407"/>
      <c r="BT18" s="407"/>
      <c r="BU18" s="408"/>
      <c r="BV18" s="406">
        <v>4186599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5998110</v>
      </c>
      <c r="BO19" s="407"/>
      <c r="BP19" s="407"/>
      <c r="BQ19" s="407"/>
      <c r="BR19" s="407"/>
      <c r="BS19" s="407"/>
      <c r="BT19" s="407"/>
      <c r="BU19" s="408"/>
      <c r="BV19" s="406">
        <v>6063229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3924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4995483</v>
      </c>
      <c r="BO22" s="436"/>
      <c r="BP22" s="436"/>
      <c r="BQ22" s="436"/>
      <c r="BR22" s="436"/>
      <c r="BS22" s="436"/>
      <c r="BT22" s="436"/>
      <c r="BU22" s="437"/>
      <c r="BV22" s="435">
        <v>4447638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2571807</v>
      </c>
      <c r="BO23" s="407"/>
      <c r="BP23" s="407"/>
      <c r="BQ23" s="407"/>
      <c r="BR23" s="407"/>
      <c r="BS23" s="407"/>
      <c r="BT23" s="407"/>
      <c r="BU23" s="408"/>
      <c r="BV23" s="406">
        <v>2788791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8320</v>
      </c>
      <c r="R24" s="360"/>
      <c r="S24" s="360"/>
      <c r="T24" s="360"/>
      <c r="U24" s="360"/>
      <c r="V24" s="361"/>
      <c r="W24" s="449"/>
      <c r="X24" s="386"/>
      <c r="Y24" s="387"/>
      <c r="Z24" s="362" t="s">
        <v>162</v>
      </c>
      <c r="AA24" s="363"/>
      <c r="AB24" s="363"/>
      <c r="AC24" s="363"/>
      <c r="AD24" s="363"/>
      <c r="AE24" s="363"/>
      <c r="AF24" s="363"/>
      <c r="AG24" s="364"/>
      <c r="AH24" s="359">
        <v>153</v>
      </c>
      <c r="AI24" s="360"/>
      <c r="AJ24" s="360"/>
      <c r="AK24" s="360"/>
      <c r="AL24" s="361"/>
      <c r="AM24" s="359">
        <v>460071</v>
      </c>
      <c r="AN24" s="360"/>
      <c r="AO24" s="360"/>
      <c r="AP24" s="360"/>
      <c r="AQ24" s="360"/>
      <c r="AR24" s="361"/>
      <c r="AS24" s="359">
        <v>3007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2974961</v>
      </c>
      <c r="BO24" s="407"/>
      <c r="BP24" s="407"/>
      <c r="BQ24" s="407"/>
      <c r="BR24" s="407"/>
      <c r="BS24" s="407"/>
      <c r="BT24" s="407"/>
      <c r="BU24" s="408"/>
      <c r="BV24" s="406">
        <v>2226155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354274</v>
      </c>
      <c r="BO25" s="436"/>
      <c r="BP25" s="436"/>
      <c r="BQ25" s="436"/>
      <c r="BR25" s="436"/>
      <c r="BS25" s="436"/>
      <c r="BT25" s="436"/>
      <c r="BU25" s="437"/>
      <c r="BV25" s="435">
        <v>1434488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5380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14170</v>
      </c>
      <c r="AN26" s="360"/>
      <c r="AO26" s="360"/>
      <c r="AP26" s="360"/>
      <c r="AQ26" s="360"/>
      <c r="AR26" s="361"/>
      <c r="AS26" s="359">
        <v>2834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3059</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45542</v>
      </c>
      <c r="AN27" s="360"/>
      <c r="AO27" s="360"/>
      <c r="AP27" s="360"/>
      <c r="AQ27" s="360"/>
      <c r="AR27" s="361"/>
      <c r="AS27" s="359">
        <v>3253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224207</v>
      </c>
      <c r="BO27" s="441"/>
      <c r="BP27" s="441"/>
      <c r="BQ27" s="441"/>
      <c r="BR27" s="441"/>
      <c r="BS27" s="441"/>
      <c r="BT27" s="441"/>
      <c r="BU27" s="442"/>
      <c r="BV27" s="440">
        <v>224169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2577</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700141</v>
      </c>
      <c r="BO28" s="436"/>
      <c r="BP28" s="436"/>
      <c r="BQ28" s="436"/>
      <c r="BR28" s="436"/>
      <c r="BS28" s="436"/>
      <c r="BT28" s="436"/>
      <c r="BU28" s="437"/>
      <c r="BV28" s="435">
        <v>689108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11</v>
      </c>
      <c r="M29" s="360"/>
      <c r="N29" s="360"/>
      <c r="O29" s="360"/>
      <c r="P29" s="361"/>
      <c r="Q29" s="359">
        <v>2477</v>
      </c>
      <c r="R29" s="360"/>
      <c r="S29" s="360"/>
      <c r="T29" s="360"/>
      <c r="U29" s="360"/>
      <c r="V29" s="361"/>
      <c r="W29" s="450"/>
      <c r="X29" s="451"/>
      <c r="Y29" s="452"/>
      <c r="Z29" s="362" t="s">
        <v>177</v>
      </c>
      <c r="AA29" s="363"/>
      <c r="AB29" s="363"/>
      <c r="AC29" s="363"/>
      <c r="AD29" s="363"/>
      <c r="AE29" s="363"/>
      <c r="AF29" s="363"/>
      <c r="AG29" s="364"/>
      <c r="AH29" s="359">
        <v>167</v>
      </c>
      <c r="AI29" s="360"/>
      <c r="AJ29" s="360"/>
      <c r="AK29" s="360"/>
      <c r="AL29" s="361"/>
      <c r="AM29" s="359">
        <v>505613</v>
      </c>
      <c r="AN29" s="360"/>
      <c r="AO29" s="360"/>
      <c r="AP29" s="360"/>
      <c r="AQ29" s="360"/>
      <c r="AR29" s="361"/>
      <c r="AS29" s="359">
        <v>3028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318</v>
      </c>
      <c r="BO29" s="407"/>
      <c r="BP29" s="407"/>
      <c r="BQ29" s="407"/>
      <c r="BR29" s="407"/>
      <c r="BS29" s="407"/>
      <c r="BT29" s="407"/>
      <c r="BU29" s="408"/>
      <c r="BV29" s="406">
        <v>146817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1093318</v>
      </c>
      <c r="BO30" s="441"/>
      <c r="BP30" s="441"/>
      <c r="BQ30" s="441"/>
      <c r="BR30" s="441"/>
      <c r="BS30" s="441"/>
      <c r="BT30" s="441"/>
      <c r="BU30" s="442"/>
      <c r="BV30" s="440">
        <v>1146697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国民健康保険蔵王病院事業会計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仙南地域広域行政事務組合：一般会計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宮城県市町村職員退職手当組合：一般会計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宮城県市町村非常勤消防団員補償報償組合：一般会計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宮城県市町村自治振興センター：一般会計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宮城県後期高齢者医療広域連合：一般会計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宮城県後期高齢者医療広域連合：事業会計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Wh/kKZfvQFC/Po+cbL/wdBpkkQ5wXuSszFmAPU5Y6zgip8RXnLewXko8VKx+3X1N08Te+/gB3AB/YS2saeVpkg==" saltValue="NSvEAYX6O9ulKqlEm2cY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16.059999999999999</v>
      </c>
      <c r="G34" s="33">
        <v>16.170000000000002</v>
      </c>
      <c r="H34" s="33">
        <v>17.45</v>
      </c>
      <c r="I34" s="33">
        <v>18.010000000000002</v>
      </c>
      <c r="J34" s="34">
        <v>18.36</v>
      </c>
      <c r="K34" s="22"/>
      <c r="L34" s="22"/>
      <c r="M34" s="22"/>
      <c r="N34" s="22"/>
      <c r="O34" s="22"/>
      <c r="P34" s="22"/>
    </row>
    <row r="35" spans="1:16" ht="39" customHeight="1" x14ac:dyDescent="0.15">
      <c r="A35" s="22"/>
      <c r="B35" s="35"/>
      <c r="C35" s="1132" t="s">
        <v>532</v>
      </c>
      <c r="D35" s="1132"/>
      <c r="E35" s="1133"/>
      <c r="F35" s="36">
        <v>4.58</v>
      </c>
      <c r="G35" s="37">
        <v>4.22</v>
      </c>
      <c r="H35" s="37">
        <v>3.53</v>
      </c>
      <c r="I35" s="37">
        <v>4.6900000000000004</v>
      </c>
      <c r="J35" s="38">
        <v>5.0999999999999996</v>
      </c>
      <c r="K35" s="22"/>
      <c r="L35" s="22"/>
      <c r="M35" s="22"/>
      <c r="N35" s="22"/>
      <c r="O35" s="22"/>
      <c r="P35" s="22"/>
    </row>
    <row r="36" spans="1:16" ht="39" customHeight="1" x14ac:dyDescent="0.15">
      <c r="A36" s="22"/>
      <c r="B36" s="35"/>
      <c r="C36" s="1132" t="s">
        <v>533</v>
      </c>
      <c r="D36" s="1132"/>
      <c r="E36" s="1133"/>
      <c r="F36" s="36">
        <v>0.84</v>
      </c>
      <c r="G36" s="37">
        <v>1.4</v>
      </c>
      <c r="H36" s="37">
        <v>1.54</v>
      </c>
      <c r="I36" s="37">
        <v>1.52</v>
      </c>
      <c r="J36" s="38">
        <v>1.48</v>
      </c>
      <c r="K36" s="22"/>
      <c r="L36" s="22"/>
      <c r="M36" s="22"/>
      <c r="N36" s="22"/>
      <c r="O36" s="22"/>
      <c r="P36" s="22"/>
    </row>
    <row r="37" spans="1:16" ht="39" customHeight="1" x14ac:dyDescent="0.15">
      <c r="A37" s="22"/>
      <c r="B37" s="35"/>
      <c r="C37" s="1132" t="s">
        <v>534</v>
      </c>
      <c r="D37" s="1132"/>
      <c r="E37" s="1133"/>
      <c r="F37" s="36">
        <v>0.98</v>
      </c>
      <c r="G37" s="37">
        <v>0.46</v>
      </c>
      <c r="H37" s="37">
        <v>0.3</v>
      </c>
      <c r="I37" s="37">
        <v>1.07</v>
      </c>
      <c r="J37" s="38">
        <v>0.99</v>
      </c>
      <c r="K37" s="22"/>
      <c r="L37" s="22"/>
      <c r="M37" s="22"/>
      <c r="N37" s="22"/>
      <c r="O37" s="22"/>
      <c r="P37" s="22"/>
    </row>
    <row r="38" spans="1:16" ht="39" customHeight="1" x14ac:dyDescent="0.15">
      <c r="A38" s="22"/>
      <c r="B38" s="35"/>
      <c r="C38" s="1132" t="s">
        <v>535</v>
      </c>
      <c r="D38" s="1132"/>
      <c r="E38" s="1133"/>
      <c r="F38" s="36">
        <v>4</v>
      </c>
      <c r="G38" s="37">
        <v>2.34</v>
      </c>
      <c r="H38" s="37">
        <v>1.25</v>
      </c>
      <c r="I38" s="37">
        <v>0.76</v>
      </c>
      <c r="J38" s="38">
        <v>0.92</v>
      </c>
      <c r="K38" s="22"/>
      <c r="L38" s="22"/>
      <c r="M38" s="22"/>
      <c r="N38" s="22"/>
      <c r="O38" s="22"/>
      <c r="P38" s="22"/>
    </row>
    <row r="39" spans="1:16" ht="39" customHeight="1" x14ac:dyDescent="0.15">
      <c r="A39" s="22"/>
      <c r="B39" s="35"/>
      <c r="C39" s="1132" t="s">
        <v>536</v>
      </c>
      <c r="D39" s="1132"/>
      <c r="E39" s="1133"/>
      <c r="F39" s="36">
        <v>2.08</v>
      </c>
      <c r="G39" s="37">
        <v>1.57</v>
      </c>
      <c r="H39" s="37">
        <v>0.6</v>
      </c>
      <c r="I39" s="37">
        <v>0.19</v>
      </c>
      <c r="J39" s="38">
        <v>0.67</v>
      </c>
      <c r="K39" s="22"/>
      <c r="L39" s="22"/>
      <c r="M39" s="22"/>
      <c r="N39" s="22"/>
      <c r="O39" s="22"/>
      <c r="P39" s="22"/>
    </row>
    <row r="40" spans="1:16" ht="39" customHeight="1" x14ac:dyDescent="0.15">
      <c r="A40" s="22"/>
      <c r="B40" s="35"/>
      <c r="C40" s="1132" t="s">
        <v>537</v>
      </c>
      <c r="D40" s="1132"/>
      <c r="E40" s="1133"/>
      <c r="F40" s="36">
        <v>0</v>
      </c>
      <c r="G40" s="37">
        <v>0.01</v>
      </c>
      <c r="H40" s="37">
        <v>0.01</v>
      </c>
      <c r="I40" s="37">
        <v>0.02</v>
      </c>
      <c r="J40" s="38">
        <v>0.04</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ArejtuJGukOQhNXjhS05zqhkpY0RNy9QMSqvZy+I2uFLqSP6PlwEIKVTtPyPHVFcp8vBn5WfC2ClHA6An0qKw==" saltValue="c3w/JHIcNFl6GaozXpsp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434</v>
      </c>
      <c r="L45" s="58">
        <v>451</v>
      </c>
      <c r="M45" s="58">
        <v>495</v>
      </c>
      <c r="N45" s="58">
        <v>498</v>
      </c>
      <c r="O45" s="59">
        <v>420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159</v>
      </c>
      <c r="L48" s="62">
        <v>148</v>
      </c>
      <c r="M48" s="62">
        <v>141</v>
      </c>
      <c r="N48" s="62">
        <v>133</v>
      </c>
      <c r="O48" s="63">
        <v>111</v>
      </c>
      <c r="P48" s="46"/>
      <c r="Q48" s="46"/>
      <c r="R48" s="46"/>
      <c r="S48" s="46"/>
      <c r="T48" s="46"/>
      <c r="U48" s="46"/>
    </row>
    <row r="49" spans="1:21" ht="30.75" customHeight="1" x14ac:dyDescent="0.15">
      <c r="A49" s="46"/>
      <c r="B49" s="1163"/>
      <c r="C49" s="1164"/>
      <c r="D49" s="60"/>
      <c r="E49" s="1140" t="s">
        <v>14</v>
      </c>
      <c r="F49" s="1140"/>
      <c r="G49" s="1140"/>
      <c r="H49" s="1140"/>
      <c r="I49" s="1140"/>
      <c r="J49" s="1141"/>
      <c r="K49" s="61">
        <v>54</v>
      </c>
      <c r="L49" s="62">
        <v>44</v>
      </c>
      <c r="M49" s="62">
        <v>53</v>
      </c>
      <c r="N49" s="62">
        <v>40</v>
      </c>
      <c r="O49" s="63">
        <v>37</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2</v>
      </c>
      <c r="M50" s="62">
        <v>4</v>
      </c>
      <c r="N50" s="62">
        <v>3</v>
      </c>
      <c r="O50" s="63">
        <v>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504</v>
      </c>
      <c r="L52" s="62">
        <v>499</v>
      </c>
      <c r="M52" s="62">
        <v>501</v>
      </c>
      <c r="N52" s="62">
        <v>468</v>
      </c>
      <c r="O52" s="63">
        <v>402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144</v>
      </c>
      <c r="L53" s="67">
        <v>146</v>
      </c>
      <c r="M53" s="67">
        <v>192</v>
      </c>
      <c r="N53" s="67">
        <v>206</v>
      </c>
      <c r="O53" s="68">
        <v>169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3GhhIMpMG3pxmkr2kn1BwpbweIF0epQIEe2ZlPylle0KugDpKv95O1WIl370hDi6jWSokduwlL/ZRxfkA38Dw==" saltValue="0dnGRK6k56UCkkrb0JTL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4584</v>
      </c>
      <c r="J41" s="331">
        <v>4484</v>
      </c>
      <c r="K41" s="331">
        <v>4217</v>
      </c>
      <c r="L41" s="331">
        <v>4448</v>
      </c>
      <c r="M41" s="332">
        <v>4995</v>
      </c>
    </row>
    <row r="42" spans="2:13" ht="27.75" customHeight="1" x14ac:dyDescent="0.15">
      <c r="B42" s="1171"/>
      <c r="C42" s="1172"/>
      <c r="D42" s="104"/>
      <c r="E42" s="1175" t="s">
        <v>32</v>
      </c>
      <c r="F42" s="1175"/>
      <c r="G42" s="1175"/>
      <c r="H42" s="1176"/>
      <c r="I42" s="333">
        <v>1</v>
      </c>
      <c r="J42" s="334">
        <v>1</v>
      </c>
      <c r="K42" s="334">
        <v>1</v>
      </c>
      <c r="L42" s="334">
        <v>1</v>
      </c>
      <c r="M42" s="335">
        <v>1</v>
      </c>
    </row>
    <row r="43" spans="2:13" ht="27.75" customHeight="1" x14ac:dyDescent="0.15">
      <c r="B43" s="1171"/>
      <c r="C43" s="1172"/>
      <c r="D43" s="104"/>
      <c r="E43" s="1175" t="s">
        <v>33</v>
      </c>
      <c r="F43" s="1175"/>
      <c r="G43" s="1175"/>
      <c r="H43" s="1176"/>
      <c r="I43" s="333">
        <v>1856</v>
      </c>
      <c r="J43" s="334">
        <v>1534</v>
      </c>
      <c r="K43" s="334">
        <v>1360</v>
      </c>
      <c r="L43" s="334">
        <v>1054</v>
      </c>
      <c r="M43" s="335">
        <v>971</v>
      </c>
    </row>
    <row r="44" spans="2:13" ht="27.75" customHeight="1" x14ac:dyDescent="0.15">
      <c r="B44" s="1171"/>
      <c r="C44" s="1172"/>
      <c r="D44" s="104"/>
      <c r="E44" s="1175" t="s">
        <v>34</v>
      </c>
      <c r="F44" s="1175"/>
      <c r="G44" s="1175"/>
      <c r="H44" s="1176"/>
      <c r="I44" s="333">
        <v>832</v>
      </c>
      <c r="J44" s="334">
        <v>777</v>
      </c>
      <c r="K44" s="334">
        <v>724</v>
      </c>
      <c r="L44" s="334">
        <v>411</v>
      </c>
      <c r="M44" s="335">
        <v>402</v>
      </c>
    </row>
    <row r="45" spans="2:13" ht="27.75" customHeight="1" x14ac:dyDescent="0.15">
      <c r="B45" s="1171"/>
      <c r="C45" s="1172"/>
      <c r="D45" s="104"/>
      <c r="E45" s="1175" t="s">
        <v>35</v>
      </c>
      <c r="F45" s="1175"/>
      <c r="G45" s="1175"/>
      <c r="H45" s="1176"/>
      <c r="I45" s="333">
        <v>768</v>
      </c>
      <c r="J45" s="334">
        <v>768</v>
      </c>
      <c r="K45" s="334">
        <v>755</v>
      </c>
      <c r="L45" s="334">
        <v>759</v>
      </c>
      <c r="M45" s="335">
        <v>767</v>
      </c>
    </row>
    <row r="46" spans="2:13" ht="27.75" customHeight="1" x14ac:dyDescent="0.15">
      <c r="B46" s="1171"/>
      <c r="C46" s="1172"/>
      <c r="D46" s="105"/>
      <c r="E46" s="1175" t="s">
        <v>36</v>
      </c>
      <c r="F46" s="1175"/>
      <c r="G46" s="1175"/>
      <c r="H46" s="1176"/>
      <c r="I46" s="333" t="s">
        <v>487</v>
      </c>
      <c r="J46" s="334" t="s">
        <v>487</v>
      </c>
      <c r="K46" s="334">
        <v>0</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v>16</v>
      </c>
      <c r="J49" s="334" t="s">
        <v>487</v>
      </c>
      <c r="K49" s="334" t="s">
        <v>487</v>
      </c>
      <c r="L49" s="334" t="s">
        <v>487</v>
      </c>
      <c r="M49" s="335" t="s">
        <v>487</v>
      </c>
    </row>
    <row r="50" spans="2:13" ht="27.75" customHeight="1" x14ac:dyDescent="0.15">
      <c r="B50" s="1169" t="s">
        <v>40</v>
      </c>
      <c r="C50" s="1170"/>
      <c r="D50" s="107"/>
      <c r="E50" s="1175" t="s">
        <v>41</v>
      </c>
      <c r="F50" s="1175"/>
      <c r="G50" s="1175"/>
      <c r="H50" s="1176"/>
      <c r="I50" s="333">
        <v>2538</v>
      </c>
      <c r="J50" s="334">
        <v>3104</v>
      </c>
      <c r="K50" s="334">
        <v>2939</v>
      </c>
      <c r="L50" s="334">
        <v>2511</v>
      </c>
      <c r="M50" s="335">
        <v>2207</v>
      </c>
    </row>
    <row r="51" spans="2:13" ht="27.75" customHeight="1" x14ac:dyDescent="0.15">
      <c r="B51" s="1171"/>
      <c r="C51" s="1172"/>
      <c r="D51" s="104"/>
      <c r="E51" s="1175" t="s">
        <v>42</v>
      </c>
      <c r="F51" s="1175"/>
      <c r="G51" s="1175"/>
      <c r="H51" s="1176"/>
      <c r="I51" s="333">
        <v>19</v>
      </c>
      <c r="J51" s="334">
        <v>12</v>
      </c>
      <c r="K51" s="334">
        <v>8</v>
      </c>
      <c r="L51" s="334">
        <v>6</v>
      </c>
      <c r="M51" s="335">
        <v>4</v>
      </c>
    </row>
    <row r="52" spans="2:13" ht="27.75" customHeight="1" x14ac:dyDescent="0.15">
      <c r="B52" s="1173"/>
      <c r="C52" s="1174"/>
      <c r="D52" s="104"/>
      <c r="E52" s="1175" t="s">
        <v>43</v>
      </c>
      <c r="F52" s="1175"/>
      <c r="G52" s="1175"/>
      <c r="H52" s="1176"/>
      <c r="I52" s="333">
        <v>5244</v>
      </c>
      <c r="J52" s="334">
        <v>5027</v>
      </c>
      <c r="K52" s="334">
        <v>4676</v>
      </c>
      <c r="L52" s="334">
        <v>4675</v>
      </c>
      <c r="M52" s="335">
        <v>5109</v>
      </c>
    </row>
    <row r="53" spans="2:13" ht="27.75" customHeight="1" thickBot="1" x14ac:dyDescent="0.2">
      <c r="B53" s="1177" t="s">
        <v>19</v>
      </c>
      <c r="C53" s="1178"/>
      <c r="D53" s="108"/>
      <c r="E53" s="1179" t="s">
        <v>44</v>
      </c>
      <c r="F53" s="1179"/>
      <c r="G53" s="1179"/>
      <c r="H53" s="1180"/>
      <c r="I53" s="336">
        <v>256</v>
      </c>
      <c r="J53" s="337">
        <v>-580</v>
      </c>
      <c r="K53" s="337">
        <v>-566</v>
      </c>
      <c r="L53" s="337">
        <v>-518</v>
      </c>
      <c r="M53" s="338">
        <v>-183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Hjew7wtBd1+ccstJJw1G5VmqUj2tncN0gubsT6OEsoH4wPh5hN3bQyvq+dCvoO+/T/2CBxNWsg8RJbJnfdNpQ==" saltValue="qGS3EBH7b8c/n0uiL4Za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602</v>
      </c>
      <c r="G55" s="339">
        <v>689</v>
      </c>
      <c r="H55" s="340">
        <v>700</v>
      </c>
    </row>
    <row r="56" spans="2:8" ht="52.5" customHeight="1" x14ac:dyDescent="0.15">
      <c r="B56" s="120"/>
      <c r="C56" s="1198" t="s">
        <v>47</v>
      </c>
      <c r="D56" s="1198"/>
      <c r="E56" s="1199"/>
      <c r="F56" s="341">
        <v>522</v>
      </c>
      <c r="G56" s="341">
        <v>147</v>
      </c>
      <c r="H56" s="342">
        <v>0</v>
      </c>
    </row>
    <row r="57" spans="2:8" ht="53.25" customHeight="1" x14ac:dyDescent="0.15">
      <c r="B57" s="120"/>
      <c r="C57" s="1200" t="s">
        <v>48</v>
      </c>
      <c r="D57" s="1200"/>
      <c r="E57" s="1201"/>
      <c r="F57" s="343">
        <v>1120</v>
      </c>
      <c r="G57" s="343">
        <v>1147</v>
      </c>
      <c r="H57" s="344">
        <v>1093</v>
      </c>
    </row>
    <row r="58" spans="2:8" ht="45.75" customHeight="1" x14ac:dyDescent="0.15">
      <c r="B58" s="121"/>
      <c r="C58" s="1188" t="s">
        <v>551</v>
      </c>
      <c r="D58" s="1189"/>
      <c r="E58" s="1190"/>
      <c r="F58" s="345">
        <v>522</v>
      </c>
      <c r="G58" s="345">
        <v>527</v>
      </c>
      <c r="H58" s="346">
        <v>482</v>
      </c>
    </row>
    <row r="59" spans="2:8" ht="45.75" customHeight="1" x14ac:dyDescent="0.15">
      <c r="B59" s="121"/>
      <c r="C59" s="1188" t="s">
        <v>552</v>
      </c>
      <c r="D59" s="1189"/>
      <c r="E59" s="1190"/>
      <c r="F59" s="345">
        <v>244</v>
      </c>
      <c r="G59" s="345">
        <v>273</v>
      </c>
      <c r="H59" s="346">
        <v>302</v>
      </c>
    </row>
    <row r="60" spans="2:8" ht="45.75" customHeight="1" x14ac:dyDescent="0.15">
      <c r="B60" s="121"/>
      <c r="C60" s="1188" t="s">
        <v>554</v>
      </c>
      <c r="D60" s="1189"/>
      <c r="E60" s="1190"/>
      <c r="F60" s="345">
        <v>302</v>
      </c>
      <c r="G60" s="345">
        <v>288</v>
      </c>
      <c r="H60" s="346">
        <v>231</v>
      </c>
    </row>
    <row r="61" spans="2:8" ht="45.75" customHeight="1" x14ac:dyDescent="0.15">
      <c r="B61" s="121"/>
      <c r="C61" s="1188" t="s">
        <v>553</v>
      </c>
      <c r="D61" s="1189"/>
      <c r="E61" s="1190"/>
      <c r="F61" s="345">
        <v>19</v>
      </c>
      <c r="G61" s="345">
        <v>26</v>
      </c>
      <c r="H61" s="346">
        <v>35</v>
      </c>
    </row>
    <row r="62" spans="2:8" ht="45.75" customHeight="1" thickBot="1" x14ac:dyDescent="0.2">
      <c r="B62" s="122"/>
      <c r="C62" s="1191" t="s">
        <v>555</v>
      </c>
      <c r="D62" s="1192"/>
      <c r="E62" s="1193"/>
      <c r="F62" s="347">
        <v>0</v>
      </c>
      <c r="G62" s="347">
        <v>1</v>
      </c>
      <c r="H62" s="348">
        <v>11</v>
      </c>
    </row>
    <row r="63" spans="2:8" ht="52.5" customHeight="1" thickBot="1" x14ac:dyDescent="0.2">
      <c r="B63" s="123"/>
      <c r="C63" s="1194" t="s">
        <v>49</v>
      </c>
      <c r="D63" s="1194"/>
      <c r="E63" s="1195"/>
      <c r="F63" s="349">
        <v>2244</v>
      </c>
      <c r="G63" s="349">
        <v>1983</v>
      </c>
      <c r="H63" s="350">
        <v>1794</v>
      </c>
    </row>
    <row r="64" spans="2:8" x14ac:dyDescent="0.15"/>
  </sheetData>
  <sheetProtection algorithmName="SHA-512" hashValue="uqTgDnF6zNdJ4D4YoxeUu0jLQuIBc3dyuR34FEijRybsUoccHS0tvoEzbP75nP35n9lUlYDRhUcuPHT7owYNkQ==" saltValue="4pD6IDIPcV3Gs6UPeUdj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40213</v>
      </c>
      <c r="E3" s="142"/>
      <c r="F3" s="143">
        <v>94796</v>
      </c>
      <c r="G3" s="144"/>
      <c r="H3" s="145"/>
    </row>
    <row r="4" spans="1:8" x14ac:dyDescent="0.15">
      <c r="A4" s="146"/>
      <c r="B4" s="147"/>
      <c r="C4" s="148"/>
      <c r="D4" s="149">
        <v>21414</v>
      </c>
      <c r="E4" s="150"/>
      <c r="F4" s="151">
        <v>55781</v>
      </c>
      <c r="G4" s="152"/>
      <c r="H4" s="153"/>
    </row>
    <row r="5" spans="1:8" x14ac:dyDescent="0.15">
      <c r="A5" s="134" t="s">
        <v>519</v>
      </c>
      <c r="B5" s="139"/>
      <c r="C5" s="140"/>
      <c r="D5" s="141">
        <v>26138</v>
      </c>
      <c r="E5" s="142"/>
      <c r="F5" s="143">
        <v>85942</v>
      </c>
      <c r="G5" s="144"/>
      <c r="H5" s="145"/>
    </row>
    <row r="6" spans="1:8" x14ac:dyDescent="0.15">
      <c r="A6" s="146"/>
      <c r="B6" s="147"/>
      <c r="C6" s="148"/>
      <c r="D6" s="149">
        <v>19966</v>
      </c>
      <c r="E6" s="150"/>
      <c r="F6" s="151">
        <v>48630</v>
      </c>
      <c r="G6" s="152"/>
      <c r="H6" s="153"/>
    </row>
    <row r="7" spans="1:8" x14ac:dyDescent="0.15">
      <c r="A7" s="134" t="s">
        <v>520</v>
      </c>
      <c r="B7" s="139"/>
      <c r="C7" s="140"/>
      <c r="D7" s="141">
        <v>39577</v>
      </c>
      <c r="E7" s="142"/>
      <c r="F7" s="143">
        <v>95007</v>
      </c>
      <c r="G7" s="144"/>
      <c r="H7" s="145"/>
    </row>
    <row r="8" spans="1:8" x14ac:dyDescent="0.15">
      <c r="A8" s="146"/>
      <c r="B8" s="147"/>
      <c r="C8" s="148"/>
      <c r="D8" s="149">
        <v>26317</v>
      </c>
      <c r="E8" s="150"/>
      <c r="F8" s="151">
        <v>48509</v>
      </c>
      <c r="G8" s="152"/>
      <c r="H8" s="153"/>
    </row>
    <row r="9" spans="1:8" x14ac:dyDescent="0.15">
      <c r="A9" s="134" t="s">
        <v>521</v>
      </c>
      <c r="B9" s="139"/>
      <c r="C9" s="140"/>
      <c r="D9" s="141">
        <v>95609</v>
      </c>
      <c r="E9" s="142"/>
      <c r="F9" s="143">
        <v>98176</v>
      </c>
      <c r="G9" s="144"/>
      <c r="H9" s="145"/>
    </row>
    <row r="10" spans="1:8" x14ac:dyDescent="0.15">
      <c r="A10" s="146"/>
      <c r="B10" s="147"/>
      <c r="C10" s="148"/>
      <c r="D10" s="149">
        <v>81320</v>
      </c>
      <c r="E10" s="150"/>
      <c r="F10" s="151">
        <v>58489</v>
      </c>
      <c r="G10" s="152"/>
      <c r="H10" s="153"/>
    </row>
    <row r="11" spans="1:8" x14ac:dyDescent="0.15">
      <c r="A11" s="134" t="s">
        <v>522</v>
      </c>
      <c r="B11" s="139"/>
      <c r="C11" s="140"/>
      <c r="D11" s="141">
        <v>133579</v>
      </c>
      <c r="E11" s="142"/>
      <c r="F11" s="143">
        <v>119283</v>
      </c>
      <c r="G11" s="144"/>
      <c r="H11" s="145"/>
    </row>
    <row r="12" spans="1:8" x14ac:dyDescent="0.15">
      <c r="A12" s="146"/>
      <c r="B12" s="147"/>
      <c r="C12" s="154"/>
      <c r="D12" s="149">
        <v>106753</v>
      </c>
      <c r="E12" s="150"/>
      <c r="F12" s="151">
        <v>64747</v>
      </c>
      <c r="G12" s="152"/>
      <c r="H12" s="153"/>
    </row>
    <row r="13" spans="1:8" x14ac:dyDescent="0.15">
      <c r="A13" s="134"/>
      <c r="B13" s="139"/>
      <c r="C13" s="140"/>
      <c r="D13" s="141">
        <v>67023</v>
      </c>
      <c r="E13" s="142"/>
      <c r="F13" s="143">
        <v>98641</v>
      </c>
      <c r="G13" s="155"/>
      <c r="H13" s="145"/>
    </row>
    <row r="14" spans="1:8" x14ac:dyDescent="0.15">
      <c r="A14" s="146"/>
      <c r="B14" s="147"/>
      <c r="C14" s="148"/>
      <c r="D14" s="149">
        <v>51154</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4.59</v>
      </c>
      <c r="C19" s="156">
        <f>ROUND(VALUE(SUBSTITUTE(実質収支比率等に係る経年分析!G$48,"▲","-")),2)</f>
        <v>4.2300000000000004</v>
      </c>
      <c r="D19" s="156">
        <f>ROUND(VALUE(SUBSTITUTE(実質収支比率等に係る経年分析!H$48,"▲","-")),2)</f>
        <v>3.54</v>
      </c>
      <c r="E19" s="156">
        <f>ROUND(VALUE(SUBSTITUTE(実質収支比率等に係る経年分析!I$48,"▲","-")),2)</f>
        <v>4.6900000000000004</v>
      </c>
      <c r="F19" s="156">
        <f>ROUND(VALUE(SUBSTITUTE(実質収支比率等に係る経年分析!J$48,"▲","-")),2)</f>
        <v>5.1100000000000003</v>
      </c>
    </row>
    <row r="20" spans="1:11" x14ac:dyDescent="0.15">
      <c r="A20" s="156" t="s">
        <v>53</v>
      </c>
      <c r="B20" s="156">
        <f>ROUND(VALUE(SUBSTITUTE(実質収支比率等に係る経年分析!F$47,"▲","-")),2)</f>
        <v>12.06</v>
      </c>
      <c r="C20" s="156">
        <f>ROUND(VALUE(SUBSTITUTE(実質収支比率等に係る経年分析!G$47,"▲","-")),2)</f>
        <v>17.84</v>
      </c>
      <c r="D20" s="156">
        <f>ROUND(VALUE(SUBSTITUTE(実質収支比率等に係る経年分析!H$47,"▲","-")),2)</f>
        <v>13.48</v>
      </c>
      <c r="E20" s="156">
        <f>ROUND(VALUE(SUBSTITUTE(実質収支比率等に係る経年分析!I$47,"▲","-")),2)</f>
        <v>15.89</v>
      </c>
      <c r="F20" s="156">
        <f>ROUND(VALUE(SUBSTITUTE(実質収支比率等に係る経年分析!J$47,"▲","-")),2)</f>
        <v>15.87</v>
      </c>
    </row>
    <row r="21" spans="1:11" x14ac:dyDescent="0.15">
      <c r="A21" s="156" t="s">
        <v>54</v>
      </c>
      <c r="B21" s="156">
        <f>IF(ISNUMBER(VALUE(SUBSTITUTE(実質収支比率等に係る経年分析!F$49,"▲","-"))),ROUND(VALUE(SUBSTITUTE(実質収支比率等に係る経年分析!F$49,"▲","-")),2),NA())</f>
        <v>3.91</v>
      </c>
      <c r="C21" s="156">
        <f>IF(ISNUMBER(VALUE(SUBSTITUTE(実質収支比率等に係る経年分析!G$49,"▲","-"))),ROUND(VALUE(SUBSTITUTE(実質収支比率等に係る経年分析!G$49,"▲","-")),2),NA())</f>
        <v>4.32</v>
      </c>
      <c r="D21" s="156">
        <f>IF(ISNUMBER(VALUE(SUBSTITUTE(実質収支比率等に係る経年分析!H$49,"▲","-"))),ROUND(VALUE(SUBSTITUTE(実質収支比率等に係る経年分析!H$49,"▲","-")),2),NA())</f>
        <v>-7.92</v>
      </c>
      <c r="E21" s="156">
        <f>IF(ISNUMBER(VALUE(SUBSTITUTE(実質収支比率等に係る経年分析!I$49,"▲","-"))),ROUND(VALUE(SUBSTITUTE(実質収支比率等に係る経年分析!I$49,"▲","-")),2),NA())</f>
        <v>6.75</v>
      </c>
      <c r="F21" s="156">
        <f>IF(ISNUMBER(VALUE(SUBSTITUTE(実質収支比率等に係る経年分析!J$49,"▲","-"))),ROUND(VALUE(SUBSTITUTE(実質収支比率等に係る経年分析!J$49,"▲","-")),2),NA())</f>
        <v>1.55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国民健康保険蔵王病院事業会計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1.57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0.67</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2.34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4.6900000000000004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5.0999999999999996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16.059999999999999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16.170000000000002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18.010000000000002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18.36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504</v>
      </c>
      <c r="E42" s="158"/>
      <c r="F42" s="158"/>
      <c r="G42" s="158">
        <f>'実質公債費比率（分子）の構造'!L$52</f>
        <v>499</v>
      </c>
      <c r="H42" s="158"/>
      <c r="I42" s="158"/>
      <c r="J42" s="158">
        <f>'実質公債費比率（分子）の構造'!M$52</f>
        <v>501</v>
      </c>
      <c r="K42" s="158"/>
      <c r="L42" s="158"/>
      <c r="M42" s="158">
        <f>'実質公債費比率（分子）の構造'!N$52</f>
        <v>468</v>
      </c>
      <c r="N42" s="158"/>
      <c r="O42" s="158"/>
      <c r="P42" s="158">
        <f>'実質公債費比率（分子）の構造'!O$52</f>
        <v>402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2</v>
      </c>
      <c r="F44" s="158"/>
      <c r="G44" s="158"/>
      <c r="H44" s="158">
        <f>'実質公債費比率（分子）の構造'!M$50</f>
        <v>4</v>
      </c>
      <c r="I44" s="158"/>
      <c r="J44" s="158"/>
      <c r="K44" s="158">
        <f>'実質公債費比率（分子）の構造'!N$50</f>
        <v>3</v>
      </c>
      <c r="L44" s="158"/>
      <c r="M44" s="158"/>
      <c r="N44" s="158">
        <f>'実質公債費比率（分子）の構造'!O$50</f>
        <v>3</v>
      </c>
      <c r="O44" s="158"/>
      <c r="P44" s="158"/>
    </row>
    <row r="45" spans="1:16" x14ac:dyDescent="0.15">
      <c r="A45" s="158" t="s">
        <v>63</v>
      </c>
      <c r="B45" s="158">
        <f>'実質公債費比率（分子）の構造'!K$49</f>
        <v>54</v>
      </c>
      <c r="C45" s="158"/>
      <c r="D45" s="158"/>
      <c r="E45" s="158">
        <f>'実質公債費比率（分子）の構造'!L$49</f>
        <v>44</v>
      </c>
      <c r="F45" s="158"/>
      <c r="G45" s="158"/>
      <c r="H45" s="158">
        <f>'実質公債費比率（分子）の構造'!M$49</f>
        <v>53</v>
      </c>
      <c r="I45" s="158"/>
      <c r="J45" s="158"/>
      <c r="K45" s="158">
        <f>'実質公債費比率（分子）の構造'!N$49</f>
        <v>40</v>
      </c>
      <c r="L45" s="158"/>
      <c r="M45" s="158"/>
      <c r="N45" s="158">
        <f>'実質公債費比率（分子）の構造'!O$49</f>
        <v>37</v>
      </c>
      <c r="O45" s="158"/>
      <c r="P45" s="158"/>
    </row>
    <row r="46" spans="1:16" x14ac:dyDescent="0.15">
      <c r="A46" s="158" t="s">
        <v>64</v>
      </c>
      <c r="B46" s="158">
        <f>'実質公債費比率（分子）の構造'!K$48</f>
        <v>159</v>
      </c>
      <c r="C46" s="158"/>
      <c r="D46" s="158"/>
      <c r="E46" s="158">
        <f>'実質公債費比率（分子）の構造'!L$48</f>
        <v>148</v>
      </c>
      <c r="F46" s="158"/>
      <c r="G46" s="158"/>
      <c r="H46" s="158">
        <f>'実質公債費比率（分子）の構造'!M$48</f>
        <v>141</v>
      </c>
      <c r="I46" s="158"/>
      <c r="J46" s="158"/>
      <c r="K46" s="158">
        <f>'実質公債費比率（分子）の構造'!N$48</f>
        <v>133</v>
      </c>
      <c r="L46" s="158"/>
      <c r="M46" s="158"/>
      <c r="N46" s="158">
        <f>'実質公債費比率（分子）の構造'!O$48</f>
        <v>111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434</v>
      </c>
      <c r="C49" s="158"/>
      <c r="D49" s="158"/>
      <c r="E49" s="158">
        <f>'実質公債費比率（分子）の構造'!L$45</f>
        <v>451</v>
      </c>
      <c r="F49" s="158"/>
      <c r="G49" s="158"/>
      <c r="H49" s="158">
        <f>'実質公債費比率（分子）の構造'!M$45</f>
        <v>495</v>
      </c>
      <c r="I49" s="158"/>
      <c r="J49" s="158"/>
      <c r="K49" s="158">
        <f>'実質公債費比率（分子）の構造'!N$45</f>
        <v>498</v>
      </c>
      <c r="L49" s="158"/>
      <c r="M49" s="158"/>
      <c r="N49" s="158">
        <f>'実質公債費比率（分子）の構造'!O$45</f>
        <v>420</v>
      </c>
      <c r="O49" s="158"/>
      <c r="P49" s="158"/>
    </row>
    <row r="50" spans="1:16" x14ac:dyDescent="0.15">
      <c r="A50" s="158" t="s">
        <v>67</v>
      </c>
      <c r="B50" s="158" t="e">
        <f>NA()</f>
        <v>#N/A</v>
      </c>
      <c r="C50" s="158">
        <f>IF(ISNUMBER('実質公債費比率（分子）の構造'!K$53),'実質公債費比率（分子）の構造'!K$53,NA())</f>
        <v>144</v>
      </c>
      <c r="D50" s="158" t="e">
        <f>NA()</f>
        <v>#N/A</v>
      </c>
      <c r="E50" s="158" t="e">
        <f>NA()</f>
        <v>#N/A</v>
      </c>
      <c r="F50" s="158">
        <f>IF(ISNUMBER('実質公債費比率（分子）の構造'!L$53),'実質公債費比率（分子）の構造'!L$53,NA())</f>
        <v>146</v>
      </c>
      <c r="G50" s="158" t="e">
        <f>NA()</f>
        <v>#N/A</v>
      </c>
      <c r="H50" s="158" t="e">
        <f>NA()</f>
        <v>#N/A</v>
      </c>
      <c r="I50" s="158">
        <f>IF(ISNUMBER('実質公債費比率（分子）の構造'!M$53),'実質公債費比率（分子）の構造'!M$53,NA())</f>
        <v>192</v>
      </c>
      <c r="J50" s="158" t="e">
        <f>NA()</f>
        <v>#N/A</v>
      </c>
      <c r="K50" s="158" t="e">
        <f>NA()</f>
        <v>#N/A</v>
      </c>
      <c r="L50" s="158">
        <f>IF(ISNUMBER('実質公債費比率（分子）の構造'!N$53),'実質公債費比率（分子）の構造'!N$53,NA())</f>
        <v>206</v>
      </c>
      <c r="M50" s="158" t="e">
        <f>NA()</f>
        <v>#N/A</v>
      </c>
      <c r="N50" s="158" t="e">
        <f>NA()</f>
        <v>#N/A</v>
      </c>
      <c r="O50" s="158">
        <f>IF(ISNUMBER('実質公債費比率（分子）の構造'!O$53),'実質公債費比率（分子）の構造'!O$53,NA())</f>
        <v>169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5244</v>
      </c>
      <c r="E56" s="157"/>
      <c r="F56" s="157"/>
      <c r="G56" s="157">
        <f>'将来負担比率（分子）の構造'!J$52</f>
        <v>5027</v>
      </c>
      <c r="H56" s="157"/>
      <c r="I56" s="157"/>
      <c r="J56" s="157">
        <f>'将来負担比率（分子）の構造'!K$52</f>
        <v>4676</v>
      </c>
      <c r="K56" s="157"/>
      <c r="L56" s="157"/>
      <c r="M56" s="157">
        <f>'将来負担比率（分子）の構造'!L$52</f>
        <v>4675</v>
      </c>
      <c r="N56" s="157"/>
      <c r="O56" s="157"/>
      <c r="P56" s="157">
        <f>'将来負担比率（分子）の構造'!M$52</f>
        <v>5109</v>
      </c>
    </row>
    <row r="57" spans="1:16" x14ac:dyDescent="0.15">
      <c r="A57" s="157" t="s">
        <v>42</v>
      </c>
      <c r="B57" s="157"/>
      <c r="C57" s="157"/>
      <c r="D57" s="157">
        <f>'将来負担比率（分子）の構造'!I$51</f>
        <v>19</v>
      </c>
      <c r="E57" s="157"/>
      <c r="F57" s="157"/>
      <c r="G57" s="157">
        <f>'将来負担比率（分子）の構造'!J$51</f>
        <v>12</v>
      </c>
      <c r="H57" s="157"/>
      <c r="I57" s="157"/>
      <c r="J57" s="157">
        <f>'将来負担比率（分子）の構造'!K$51</f>
        <v>8</v>
      </c>
      <c r="K57" s="157"/>
      <c r="L57" s="157"/>
      <c r="M57" s="157">
        <f>'将来負担比率（分子）の構造'!L$51</f>
        <v>6</v>
      </c>
      <c r="N57" s="157"/>
      <c r="O57" s="157"/>
      <c r="P57" s="157">
        <f>'将来負担比率（分子）の構造'!M$51</f>
        <v>4</v>
      </c>
    </row>
    <row r="58" spans="1:16" x14ac:dyDescent="0.15">
      <c r="A58" s="157" t="s">
        <v>41</v>
      </c>
      <c r="B58" s="157"/>
      <c r="C58" s="157"/>
      <c r="D58" s="157">
        <f>'将来負担比率（分子）の構造'!I$50</f>
        <v>2538</v>
      </c>
      <c r="E58" s="157"/>
      <c r="F58" s="157"/>
      <c r="G58" s="157">
        <f>'将来負担比率（分子）の構造'!J$50</f>
        <v>3104</v>
      </c>
      <c r="H58" s="157"/>
      <c r="I58" s="157"/>
      <c r="J58" s="157">
        <f>'将来負担比率（分子）の構造'!K$50</f>
        <v>2939</v>
      </c>
      <c r="K58" s="157"/>
      <c r="L58" s="157"/>
      <c r="M58" s="157">
        <f>'将来負担比率（分子）の構造'!L$50</f>
        <v>2511</v>
      </c>
      <c r="N58" s="157"/>
      <c r="O58" s="157"/>
      <c r="P58" s="157">
        <f>'将来負担比率（分子）の構造'!M$50</f>
        <v>2207</v>
      </c>
    </row>
    <row r="59" spans="1:16" x14ac:dyDescent="0.15">
      <c r="A59" s="157" t="s">
        <v>39</v>
      </c>
      <c r="B59" s="157">
        <f>'将来負担比率（分子）の構造'!I$49</f>
        <v>16</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f>'将来負担比率（分子）の構造'!K$46</f>
        <v>0</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768</v>
      </c>
      <c r="C62" s="157"/>
      <c r="D62" s="157"/>
      <c r="E62" s="157">
        <f>'将来負担比率（分子）の構造'!J$45</f>
        <v>768</v>
      </c>
      <c r="F62" s="157"/>
      <c r="G62" s="157"/>
      <c r="H62" s="157">
        <f>'将来負担比率（分子）の構造'!K$45</f>
        <v>755</v>
      </c>
      <c r="I62" s="157"/>
      <c r="J62" s="157"/>
      <c r="K62" s="157">
        <f>'将来負担比率（分子）の構造'!L$45</f>
        <v>759</v>
      </c>
      <c r="L62" s="157"/>
      <c r="M62" s="157"/>
      <c r="N62" s="157">
        <f>'将来負担比率（分子）の構造'!M$45</f>
        <v>767</v>
      </c>
      <c r="O62" s="157"/>
      <c r="P62" s="157"/>
    </row>
    <row r="63" spans="1:16" x14ac:dyDescent="0.15">
      <c r="A63" s="157" t="s">
        <v>34</v>
      </c>
      <c r="B63" s="157">
        <f>'将来負担比率（分子）の構造'!I$44</f>
        <v>832</v>
      </c>
      <c r="C63" s="157"/>
      <c r="D63" s="157"/>
      <c r="E63" s="157">
        <f>'将来負担比率（分子）の構造'!J$44</f>
        <v>777</v>
      </c>
      <c r="F63" s="157"/>
      <c r="G63" s="157"/>
      <c r="H63" s="157">
        <f>'将来負担比率（分子）の構造'!K$44</f>
        <v>724</v>
      </c>
      <c r="I63" s="157"/>
      <c r="J63" s="157"/>
      <c r="K63" s="157">
        <f>'将来負担比率（分子）の構造'!L$44</f>
        <v>411</v>
      </c>
      <c r="L63" s="157"/>
      <c r="M63" s="157"/>
      <c r="N63" s="157">
        <f>'将来負担比率（分子）の構造'!M$44</f>
        <v>402</v>
      </c>
      <c r="O63" s="157"/>
      <c r="P63" s="157"/>
    </row>
    <row r="64" spans="1:16" x14ac:dyDescent="0.15">
      <c r="A64" s="157" t="s">
        <v>33</v>
      </c>
      <c r="B64" s="157">
        <f>'将来負担比率（分子）の構造'!I$43</f>
        <v>1856</v>
      </c>
      <c r="C64" s="157"/>
      <c r="D64" s="157"/>
      <c r="E64" s="157">
        <f>'将来負担比率（分子）の構造'!J$43</f>
        <v>1534</v>
      </c>
      <c r="F64" s="157"/>
      <c r="G64" s="157"/>
      <c r="H64" s="157">
        <f>'将来負担比率（分子）の構造'!K$43</f>
        <v>1360</v>
      </c>
      <c r="I64" s="157"/>
      <c r="J64" s="157"/>
      <c r="K64" s="157">
        <f>'将来負担比率（分子）の構造'!L$43</f>
        <v>1054</v>
      </c>
      <c r="L64" s="157"/>
      <c r="M64" s="157"/>
      <c r="N64" s="157">
        <f>'将来負担比率（分子）の構造'!M$43</f>
        <v>971</v>
      </c>
      <c r="O64" s="157"/>
      <c r="P64" s="157"/>
    </row>
    <row r="65" spans="1:16" x14ac:dyDescent="0.15">
      <c r="A65" s="157" t="s">
        <v>32</v>
      </c>
      <c r="B65" s="157">
        <f>'将来負担比率（分子）の構造'!I$42</f>
        <v>1</v>
      </c>
      <c r="C65" s="157"/>
      <c r="D65" s="157"/>
      <c r="E65" s="157">
        <f>'将来負担比率（分子）の構造'!J$42</f>
        <v>1</v>
      </c>
      <c r="F65" s="157"/>
      <c r="G65" s="157"/>
      <c r="H65" s="157">
        <f>'将来負担比率（分子）の構造'!K$42</f>
        <v>1</v>
      </c>
      <c r="I65" s="157"/>
      <c r="J65" s="157"/>
      <c r="K65" s="157">
        <f>'将来負担比率（分子）の構造'!L$42</f>
        <v>1</v>
      </c>
      <c r="L65" s="157"/>
      <c r="M65" s="157"/>
      <c r="N65" s="157">
        <f>'将来負担比率（分子）の構造'!M$42</f>
        <v>1</v>
      </c>
      <c r="O65" s="157"/>
      <c r="P65" s="157"/>
    </row>
    <row r="66" spans="1:16" x14ac:dyDescent="0.15">
      <c r="A66" s="157" t="s">
        <v>31</v>
      </c>
      <c r="B66" s="157">
        <f>'将来負担比率（分子）の構造'!I$41</f>
        <v>4584</v>
      </c>
      <c r="C66" s="157"/>
      <c r="D66" s="157"/>
      <c r="E66" s="157">
        <f>'将来負担比率（分子）の構造'!J$41</f>
        <v>4484</v>
      </c>
      <c r="F66" s="157"/>
      <c r="G66" s="157"/>
      <c r="H66" s="157">
        <f>'将来負担比率（分子）の構造'!K$41</f>
        <v>4217</v>
      </c>
      <c r="I66" s="157"/>
      <c r="J66" s="157"/>
      <c r="K66" s="157">
        <f>'将来負担比率（分子）の構造'!L$41</f>
        <v>4448</v>
      </c>
      <c r="L66" s="157"/>
      <c r="M66" s="157"/>
      <c r="N66" s="157">
        <f>'将来負担比率（分子）の構造'!M$41</f>
        <v>4995</v>
      </c>
      <c r="O66" s="157"/>
      <c r="P66" s="157"/>
    </row>
    <row r="67" spans="1:16" x14ac:dyDescent="0.15">
      <c r="A67" s="157" t="s">
        <v>71</v>
      </c>
      <c r="B67" s="157" t="e">
        <f>NA()</f>
        <v>#N/A</v>
      </c>
      <c r="C67" s="157">
        <f>IF(ISNUMBER('将来負担比率（分子）の構造'!I$53), IF('将来負担比率（分子）の構造'!I$53 &lt; 0, 0, '将来負担比率（分子）の構造'!I$53), NA())</f>
        <v>256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602</v>
      </c>
      <c r="C72" s="161">
        <f>基金残高に係る経年分析!G55</f>
        <v>689</v>
      </c>
      <c r="D72" s="161">
        <f>基金残高に係る経年分析!H55</f>
        <v>700</v>
      </c>
    </row>
    <row r="73" spans="1:16" x14ac:dyDescent="0.15">
      <c r="A73" s="160" t="s">
        <v>74</v>
      </c>
      <c r="B73" s="161">
        <f>基金残高に係る経年分析!F56</f>
        <v>522</v>
      </c>
      <c r="C73" s="161">
        <f>基金残高に係る経年分析!G56</f>
        <v>147</v>
      </c>
      <c r="D73" s="161">
        <f>基金残高に係る経年分析!H56</f>
        <v>0</v>
      </c>
    </row>
    <row r="74" spans="1:16" x14ac:dyDescent="0.15">
      <c r="A74" s="160" t="s">
        <v>75</v>
      </c>
      <c r="B74" s="161">
        <f>基金残高に係る経年分析!F57</f>
        <v>1120</v>
      </c>
      <c r="C74" s="161">
        <f>基金残高に係る経年分析!G57</f>
        <v>1147</v>
      </c>
      <c r="D74" s="161">
        <f>基金残高に係る経年分析!H57</f>
        <v>1093</v>
      </c>
    </row>
  </sheetData>
  <sheetProtection algorithmName="SHA-512" hashValue="ZiGCFdoI7M+ya/T29AHDLvD2SZvI7beGCi8X/8sUG9mWGD1K+XhjOdoUt+FPJSCS+hr1Ef8q1YUXKvSVvXPnMw==" saltValue="GxTnPujQK83AIZND2Ckz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1641598</v>
      </c>
      <c r="S5" s="664"/>
      <c r="T5" s="664"/>
      <c r="U5" s="664"/>
      <c r="V5" s="664"/>
      <c r="W5" s="664"/>
      <c r="X5" s="664"/>
      <c r="Y5" s="689"/>
      <c r="Z5" s="702">
        <v>19.7</v>
      </c>
      <c r="AA5" s="702"/>
      <c r="AB5" s="702"/>
      <c r="AC5" s="702"/>
      <c r="AD5" s="703">
        <v>1641598</v>
      </c>
      <c r="AE5" s="703"/>
      <c r="AF5" s="703"/>
      <c r="AG5" s="703"/>
      <c r="AH5" s="703"/>
      <c r="AI5" s="703"/>
      <c r="AJ5" s="703"/>
      <c r="AK5" s="703"/>
      <c r="AL5" s="690">
        <v>37.1</v>
      </c>
      <c r="AM5" s="672"/>
      <c r="AN5" s="672"/>
      <c r="AO5" s="691"/>
      <c r="AP5" s="666" t="s">
        <v>216</v>
      </c>
      <c r="AQ5" s="667"/>
      <c r="AR5" s="667"/>
      <c r="AS5" s="667"/>
      <c r="AT5" s="667"/>
      <c r="AU5" s="667"/>
      <c r="AV5" s="667"/>
      <c r="AW5" s="667"/>
      <c r="AX5" s="667"/>
      <c r="AY5" s="667"/>
      <c r="AZ5" s="667"/>
      <c r="BA5" s="667"/>
      <c r="BB5" s="667"/>
      <c r="BC5" s="667"/>
      <c r="BD5" s="667"/>
      <c r="BE5" s="667"/>
      <c r="BF5" s="668"/>
      <c r="BG5" s="608">
        <v>1606841</v>
      </c>
      <c r="BH5" s="609"/>
      <c r="BI5" s="609"/>
      <c r="BJ5" s="609"/>
      <c r="BK5" s="609"/>
      <c r="BL5" s="609"/>
      <c r="BM5" s="609"/>
      <c r="BN5" s="610"/>
      <c r="BO5" s="646">
        <v>97.9</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78704</v>
      </c>
      <c r="S6" s="609"/>
      <c r="T6" s="609"/>
      <c r="U6" s="609"/>
      <c r="V6" s="609"/>
      <c r="W6" s="609"/>
      <c r="X6" s="609"/>
      <c r="Y6" s="610"/>
      <c r="Z6" s="646">
        <v>0.9</v>
      </c>
      <c r="AA6" s="646"/>
      <c r="AB6" s="646"/>
      <c r="AC6" s="646"/>
      <c r="AD6" s="647">
        <v>78704</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1606841</v>
      </c>
      <c r="BH6" s="609"/>
      <c r="BI6" s="609"/>
      <c r="BJ6" s="609"/>
      <c r="BK6" s="609"/>
      <c r="BL6" s="609"/>
      <c r="BM6" s="609"/>
      <c r="BN6" s="610"/>
      <c r="BO6" s="646">
        <v>97.9</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98542</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98542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388</v>
      </c>
      <c r="S7" s="609"/>
      <c r="T7" s="609"/>
      <c r="U7" s="609"/>
      <c r="V7" s="609"/>
      <c r="W7" s="609"/>
      <c r="X7" s="609"/>
      <c r="Y7" s="610"/>
      <c r="Z7" s="646">
        <v>0</v>
      </c>
      <c r="AA7" s="646"/>
      <c r="AB7" s="646"/>
      <c r="AC7" s="646"/>
      <c r="AD7" s="647">
        <v>388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494756</v>
      </c>
      <c r="BH7" s="609"/>
      <c r="BI7" s="609"/>
      <c r="BJ7" s="609"/>
      <c r="BK7" s="609"/>
      <c r="BL7" s="609"/>
      <c r="BM7" s="609"/>
      <c r="BN7" s="610"/>
      <c r="BO7" s="646">
        <v>30.1</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1317223</v>
      </c>
      <c r="CS7" s="609"/>
      <c r="CT7" s="609"/>
      <c r="CU7" s="609"/>
      <c r="CV7" s="609"/>
      <c r="CW7" s="609"/>
      <c r="CX7" s="609"/>
      <c r="CY7" s="610"/>
      <c r="CZ7" s="646">
        <v>16.399999999999999</v>
      </c>
      <c r="DA7" s="646"/>
      <c r="DB7" s="646"/>
      <c r="DC7" s="646"/>
      <c r="DD7" s="614">
        <v>68849</v>
      </c>
      <c r="DE7" s="609"/>
      <c r="DF7" s="609"/>
      <c r="DG7" s="609"/>
      <c r="DH7" s="609"/>
      <c r="DI7" s="609"/>
      <c r="DJ7" s="609"/>
      <c r="DK7" s="609"/>
      <c r="DL7" s="609"/>
      <c r="DM7" s="609"/>
      <c r="DN7" s="609"/>
      <c r="DO7" s="609"/>
      <c r="DP7" s="610"/>
      <c r="DQ7" s="614">
        <v>1169189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6640</v>
      </c>
      <c r="S8" s="609"/>
      <c r="T8" s="609"/>
      <c r="U8" s="609"/>
      <c r="V8" s="609"/>
      <c r="W8" s="609"/>
      <c r="X8" s="609"/>
      <c r="Y8" s="610"/>
      <c r="Z8" s="646">
        <v>0.1</v>
      </c>
      <c r="AA8" s="646"/>
      <c r="AB8" s="646"/>
      <c r="AC8" s="646"/>
      <c r="AD8" s="647">
        <v>6640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21343</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2377739</v>
      </c>
      <c r="CS8" s="609"/>
      <c r="CT8" s="609"/>
      <c r="CU8" s="609"/>
      <c r="CV8" s="609"/>
      <c r="CW8" s="609"/>
      <c r="CX8" s="609"/>
      <c r="CY8" s="610"/>
      <c r="CZ8" s="646">
        <v>29.6</v>
      </c>
      <c r="DA8" s="646"/>
      <c r="DB8" s="646"/>
      <c r="DC8" s="646"/>
      <c r="DD8" s="614">
        <v>546049</v>
      </c>
      <c r="DE8" s="609"/>
      <c r="DF8" s="609"/>
      <c r="DG8" s="609"/>
      <c r="DH8" s="609"/>
      <c r="DI8" s="609"/>
      <c r="DJ8" s="609"/>
      <c r="DK8" s="609"/>
      <c r="DL8" s="609"/>
      <c r="DM8" s="609"/>
      <c r="DN8" s="609"/>
      <c r="DO8" s="609"/>
      <c r="DP8" s="610"/>
      <c r="DQ8" s="614">
        <v>1269605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8854</v>
      </c>
      <c r="S9" s="609"/>
      <c r="T9" s="609"/>
      <c r="U9" s="609"/>
      <c r="V9" s="609"/>
      <c r="W9" s="609"/>
      <c r="X9" s="609"/>
      <c r="Y9" s="610"/>
      <c r="Z9" s="646">
        <v>0.1</v>
      </c>
      <c r="AA9" s="646"/>
      <c r="AB9" s="646"/>
      <c r="AC9" s="646"/>
      <c r="AD9" s="647">
        <v>8854</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389880</v>
      </c>
      <c r="BH9" s="609"/>
      <c r="BI9" s="609"/>
      <c r="BJ9" s="609"/>
      <c r="BK9" s="609"/>
      <c r="BL9" s="609"/>
      <c r="BM9" s="609"/>
      <c r="BN9" s="610"/>
      <c r="BO9" s="646">
        <v>23.8</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741626</v>
      </c>
      <c r="CS9" s="609"/>
      <c r="CT9" s="609"/>
      <c r="CU9" s="609"/>
      <c r="CV9" s="609"/>
      <c r="CW9" s="609"/>
      <c r="CX9" s="609"/>
      <c r="CY9" s="610"/>
      <c r="CZ9" s="646">
        <v>9.1999999999999993</v>
      </c>
      <c r="DA9" s="646"/>
      <c r="DB9" s="646"/>
      <c r="DC9" s="646"/>
      <c r="DD9" s="614">
        <v>11379</v>
      </c>
      <c r="DE9" s="609"/>
      <c r="DF9" s="609"/>
      <c r="DG9" s="609"/>
      <c r="DH9" s="609"/>
      <c r="DI9" s="609"/>
      <c r="DJ9" s="609"/>
      <c r="DK9" s="609"/>
      <c r="DL9" s="609"/>
      <c r="DM9" s="609"/>
      <c r="DN9" s="609"/>
      <c r="DO9" s="609"/>
      <c r="DP9" s="610"/>
      <c r="DQ9" s="614">
        <v>722212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40954</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383</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383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305470</v>
      </c>
      <c r="S11" s="609"/>
      <c r="T11" s="609"/>
      <c r="U11" s="609"/>
      <c r="V11" s="609"/>
      <c r="W11" s="609"/>
      <c r="X11" s="609"/>
      <c r="Y11" s="610"/>
      <c r="Z11" s="611">
        <v>3.7</v>
      </c>
      <c r="AA11" s="612"/>
      <c r="AB11" s="612"/>
      <c r="AC11" s="613"/>
      <c r="AD11" s="614">
        <v>305470</v>
      </c>
      <c r="AE11" s="609"/>
      <c r="AF11" s="609"/>
      <c r="AG11" s="609"/>
      <c r="AH11" s="609"/>
      <c r="AI11" s="609"/>
      <c r="AJ11" s="609"/>
      <c r="AK11" s="610"/>
      <c r="AL11" s="611">
        <v>6.9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42579</v>
      </c>
      <c r="BH11" s="609"/>
      <c r="BI11" s="609"/>
      <c r="BJ11" s="609"/>
      <c r="BK11" s="609"/>
      <c r="BL11" s="609"/>
      <c r="BM11" s="609"/>
      <c r="BN11" s="610"/>
      <c r="BO11" s="646">
        <v>2.6</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173525</v>
      </c>
      <c r="CS11" s="609"/>
      <c r="CT11" s="609"/>
      <c r="CU11" s="609"/>
      <c r="CV11" s="609"/>
      <c r="CW11" s="609"/>
      <c r="CX11" s="609"/>
      <c r="CY11" s="610"/>
      <c r="CZ11" s="646">
        <v>2.2000000000000002</v>
      </c>
      <c r="DA11" s="646"/>
      <c r="DB11" s="646"/>
      <c r="DC11" s="646"/>
      <c r="DD11" s="614">
        <v>4606</v>
      </c>
      <c r="DE11" s="609"/>
      <c r="DF11" s="609"/>
      <c r="DG11" s="609"/>
      <c r="DH11" s="609"/>
      <c r="DI11" s="609"/>
      <c r="DJ11" s="609"/>
      <c r="DK11" s="609"/>
      <c r="DL11" s="609"/>
      <c r="DM11" s="609"/>
      <c r="DN11" s="609"/>
      <c r="DO11" s="609"/>
      <c r="DP11" s="610"/>
      <c r="DQ11" s="614">
        <v>135951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10323</v>
      </c>
      <c r="S12" s="609"/>
      <c r="T12" s="609"/>
      <c r="U12" s="609"/>
      <c r="V12" s="609"/>
      <c r="W12" s="609"/>
      <c r="X12" s="609"/>
      <c r="Y12" s="610"/>
      <c r="Z12" s="646">
        <v>0.1</v>
      </c>
      <c r="AA12" s="646"/>
      <c r="AB12" s="646"/>
      <c r="AC12" s="646"/>
      <c r="AD12" s="647">
        <v>10323</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950979</v>
      </c>
      <c r="BH12" s="609"/>
      <c r="BI12" s="609"/>
      <c r="BJ12" s="609"/>
      <c r="BK12" s="609"/>
      <c r="BL12" s="609"/>
      <c r="BM12" s="609"/>
      <c r="BN12" s="610"/>
      <c r="BO12" s="646">
        <v>57.9</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291425</v>
      </c>
      <c r="CS12" s="609"/>
      <c r="CT12" s="609"/>
      <c r="CU12" s="609"/>
      <c r="CV12" s="609"/>
      <c r="CW12" s="609"/>
      <c r="CX12" s="609"/>
      <c r="CY12" s="610"/>
      <c r="CZ12" s="646">
        <v>3.6</v>
      </c>
      <c r="DA12" s="646"/>
      <c r="DB12" s="646"/>
      <c r="DC12" s="646"/>
      <c r="DD12" s="614">
        <v>264</v>
      </c>
      <c r="DE12" s="609"/>
      <c r="DF12" s="609"/>
      <c r="DG12" s="609"/>
      <c r="DH12" s="609"/>
      <c r="DI12" s="609"/>
      <c r="DJ12" s="609"/>
      <c r="DK12" s="609"/>
      <c r="DL12" s="609"/>
      <c r="DM12" s="609"/>
      <c r="DN12" s="609"/>
      <c r="DO12" s="609"/>
      <c r="DP12" s="610"/>
      <c r="DQ12" s="614">
        <v>176989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947092</v>
      </c>
      <c r="BH13" s="609"/>
      <c r="BI13" s="609"/>
      <c r="BJ13" s="609"/>
      <c r="BK13" s="609"/>
      <c r="BL13" s="609"/>
      <c r="BM13" s="609"/>
      <c r="BN13" s="610"/>
      <c r="BO13" s="646">
        <v>57.7</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571141</v>
      </c>
      <c r="CS13" s="609"/>
      <c r="CT13" s="609"/>
      <c r="CU13" s="609"/>
      <c r="CV13" s="609"/>
      <c r="CW13" s="609"/>
      <c r="CX13" s="609"/>
      <c r="CY13" s="610"/>
      <c r="CZ13" s="646">
        <v>7.1</v>
      </c>
      <c r="DA13" s="646"/>
      <c r="DB13" s="646"/>
      <c r="DC13" s="646"/>
      <c r="DD13" s="614">
        <v>253184</v>
      </c>
      <c r="DE13" s="609"/>
      <c r="DF13" s="609"/>
      <c r="DG13" s="609"/>
      <c r="DH13" s="609"/>
      <c r="DI13" s="609"/>
      <c r="DJ13" s="609"/>
      <c r="DK13" s="609"/>
      <c r="DL13" s="609"/>
      <c r="DM13" s="609"/>
      <c r="DN13" s="609"/>
      <c r="DO13" s="609"/>
      <c r="DP13" s="610"/>
      <c r="DQ13" s="614">
        <v>325967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55666</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271478</v>
      </c>
      <c r="CS14" s="609"/>
      <c r="CT14" s="609"/>
      <c r="CU14" s="609"/>
      <c r="CV14" s="609"/>
      <c r="CW14" s="609"/>
      <c r="CX14" s="609"/>
      <c r="CY14" s="610"/>
      <c r="CZ14" s="646">
        <v>3.4</v>
      </c>
      <c r="DA14" s="646"/>
      <c r="DB14" s="646"/>
      <c r="DC14" s="646"/>
      <c r="DD14" s="614">
        <v>9625</v>
      </c>
      <c r="DE14" s="609"/>
      <c r="DF14" s="609"/>
      <c r="DG14" s="609"/>
      <c r="DH14" s="609"/>
      <c r="DI14" s="609"/>
      <c r="DJ14" s="609"/>
      <c r="DK14" s="609"/>
      <c r="DL14" s="609"/>
      <c r="DM14" s="609"/>
      <c r="DN14" s="609"/>
      <c r="DO14" s="609"/>
      <c r="DP14" s="610"/>
      <c r="DQ14" s="614">
        <v>263373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9753</v>
      </c>
      <c r="S15" s="609"/>
      <c r="T15" s="609"/>
      <c r="U15" s="609"/>
      <c r="V15" s="609"/>
      <c r="W15" s="609"/>
      <c r="X15" s="609"/>
      <c r="Y15" s="610"/>
      <c r="Z15" s="646">
        <v>0.1</v>
      </c>
      <c r="AA15" s="646"/>
      <c r="AB15" s="646"/>
      <c r="AC15" s="646"/>
      <c r="AD15" s="647">
        <v>9753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105440</v>
      </c>
      <c r="BH15" s="609"/>
      <c r="BI15" s="609"/>
      <c r="BJ15" s="609"/>
      <c r="BK15" s="609"/>
      <c r="BL15" s="609"/>
      <c r="BM15" s="609"/>
      <c r="BN15" s="610"/>
      <c r="BO15" s="646">
        <v>6.4</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1630412</v>
      </c>
      <c r="CS15" s="609"/>
      <c r="CT15" s="609"/>
      <c r="CU15" s="609"/>
      <c r="CV15" s="609"/>
      <c r="CW15" s="609"/>
      <c r="CX15" s="609"/>
      <c r="CY15" s="610"/>
      <c r="CZ15" s="646">
        <v>20.3</v>
      </c>
      <c r="DA15" s="646"/>
      <c r="DB15" s="646"/>
      <c r="DC15" s="646"/>
      <c r="DD15" s="614">
        <v>564189</v>
      </c>
      <c r="DE15" s="609"/>
      <c r="DF15" s="609"/>
      <c r="DG15" s="609"/>
      <c r="DH15" s="609"/>
      <c r="DI15" s="609"/>
      <c r="DJ15" s="609"/>
      <c r="DK15" s="609"/>
      <c r="DL15" s="609"/>
      <c r="DM15" s="609"/>
      <c r="DN15" s="609"/>
      <c r="DO15" s="609"/>
      <c r="DP15" s="610"/>
      <c r="DQ15" s="614">
        <v>980843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32924</v>
      </c>
      <c r="S16" s="609"/>
      <c r="T16" s="609"/>
      <c r="U16" s="609"/>
      <c r="V16" s="609"/>
      <c r="W16" s="609"/>
      <c r="X16" s="609"/>
      <c r="Y16" s="610"/>
      <c r="Z16" s="646">
        <v>0.4</v>
      </c>
      <c r="AA16" s="646"/>
      <c r="AB16" s="646"/>
      <c r="AC16" s="646"/>
      <c r="AD16" s="647">
        <v>32924</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2902</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2902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51839</v>
      </c>
      <c r="S17" s="609"/>
      <c r="T17" s="609"/>
      <c r="U17" s="609"/>
      <c r="V17" s="609"/>
      <c r="W17" s="609"/>
      <c r="X17" s="609"/>
      <c r="Y17" s="610"/>
      <c r="Z17" s="646">
        <v>0.6</v>
      </c>
      <c r="AA17" s="646"/>
      <c r="AB17" s="646"/>
      <c r="AC17" s="646"/>
      <c r="AD17" s="647">
        <v>51509</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565417</v>
      </c>
      <c r="CS17" s="609"/>
      <c r="CT17" s="609"/>
      <c r="CU17" s="609"/>
      <c r="CV17" s="609"/>
      <c r="CW17" s="609"/>
      <c r="CX17" s="609"/>
      <c r="CY17" s="610"/>
      <c r="CZ17" s="646">
        <v>7</v>
      </c>
      <c r="DA17" s="646"/>
      <c r="DB17" s="646"/>
      <c r="DC17" s="646"/>
      <c r="DD17" s="614" t="s">
        <v>121</v>
      </c>
      <c r="DE17" s="609"/>
      <c r="DF17" s="609"/>
      <c r="DG17" s="609"/>
      <c r="DH17" s="609"/>
      <c r="DI17" s="609"/>
      <c r="DJ17" s="609"/>
      <c r="DK17" s="609"/>
      <c r="DL17" s="609"/>
      <c r="DM17" s="609"/>
      <c r="DN17" s="609"/>
      <c r="DO17" s="609"/>
      <c r="DP17" s="610"/>
      <c r="DQ17" s="614">
        <v>565107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7671</v>
      </c>
      <c r="S18" s="609"/>
      <c r="T18" s="609"/>
      <c r="U18" s="609"/>
      <c r="V18" s="609"/>
      <c r="W18" s="609"/>
      <c r="X18" s="609"/>
      <c r="Y18" s="610"/>
      <c r="Z18" s="646">
        <v>0.1</v>
      </c>
      <c r="AA18" s="646"/>
      <c r="AB18" s="646"/>
      <c r="AC18" s="646"/>
      <c r="AD18" s="647">
        <v>7671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43838</v>
      </c>
      <c r="S19" s="609"/>
      <c r="T19" s="609"/>
      <c r="U19" s="609"/>
      <c r="V19" s="609"/>
      <c r="W19" s="609"/>
      <c r="X19" s="609"/>
      <c r="Y19" s="610"/>
      <c r="Z19" s="646">
        <v>0.5</v>
      </c>
      <c r="AA19" s="646"/>
      <c r="AB19" s="646"/>
      <c r="AC19" s="646"/>
      <c r="AD19" s="647">
        <v>43838</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34757</v>
      </c>
      <c r="BH19" s="609"/>
      <c r="BI19" s="609"/>
      <c r="BJ19" s="609"/>
      <c r="BK19" s="609"/>
      <c r="BL19" s="609"/>
      <c r="BM19" s="609"/>
      <c r="BN19" s="610"/>
      <c r="BO19" s="646">
        <v>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330</v>
      </c>
      <c r="S20" s="609"/>
      <c r="T20" s="609"/>
      <c r="U20" s="609"/>
      <c r="V20" s="609"/>
      <c r="W20" s="609"/>
      <c r="X20" s="609"/>
      <c r="Y20" s="610"/>
      <c r="Z20" s="646">
        <v>0</v>
      </c>
      <c r="AA20" s="646"/>
      <c r="AB20" s="646"/>
      <c r="AC20" s="646"/>
      <c r="AD20" s="647">
        <v>330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34757</v>
      </c>
      <c r="BH20" s="609"/>
      <c r="BI20" s="609"/>
      <c r="BJ20" s="609"/>
      <c r="BK20" s="609"/>
      <c r="BL20" s="609"/>
      <c r="BM20" s="609"/>
      <c r="BN20" s="610"/>
      <c r="BO20" s="646">
        <v>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8041813</v>
      </c>
      <c r="CS20" s="609"/>
      <c r="CT20" s="609"/>
      <c r="CU20" s="609"/>
      <c r="CV20" s="609"/>
      <c r="CW20" s="609"/>
      <c r="CX20" s="609"/>
      <c r="CY20" s="610"/>
      <c r="CZ20" s="646">
        <v>100</v>
      </c>
      <c r="DA20" s="646"/>
      <c r="DB20" s="646"/>
      <c r="DC20" s="646"/>
      <c r="DD20" s="614">
        <v>1458145</v>
      </c>
      <c r="DE20" s="609"/>
      <c r="DF20" s="609"/>
      <c r="DG20" s="609"/>
      <c r="DH20" s="609"/>
      <c r="DI20" s="609"/>
      <c r="DJ20" s="609"/>
      <c r="DK20" s="609"/>
      <c r="DL20" s="609"/>
      <c r="DM20" s="609"/>
      <c r="DN20" s="609"/>
      <c r="DO20" s="609"/>
      <c r="DP20" s="610"/>
      <c r="DQ20" s="614">
        <v>5711063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2568761</v>
      </c>
      <c r="S21" s="609"/>
      <c r="T21" s="609"/>
      <c r="U21" s="609"/>
      <c r="V21" s="609"/>
      <c r="W21" s="609"/>
      <c r="X21" s="609"/>
      <c r="Y21" s="610"/>
      <c r="Z21" s="646">
        <v>30.8</v>
      </c>
      <c r="AA21" s="646"/>
      <c r="AB21" s="646"/>
      <c r="AC21" s="646"/>
      <c r="AD21" s="647">
        <v>2271904</v>
      </c>
      <c r="AE21" s="647"/>
      <c r="AF21" s="647"/>
      <c r="AG21" s="647"/>
      <c r="AH21" s="647"/>
      <c r="AI21" s="647"/>
      <c r="AJ21" s="647"/>
      <c r="AK21" s="647"/>
      <c r="AL21" s="611">
        <v>51.3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34757</v>
      </c>
      <c r="BH21" s="609"/>
      <c r="BI21" s="609"/>
      <c r="BJ21" s="609"/>
      <c r="BK21" s="609"/>
      <c r="BL21" s="609"/>
      <c r="BM21" s="609"/>
      <c r="BN21" s="610"/>
      <c r="BO21" s="646">
        <v>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2271904</v>
      </c>
      <c r="S22" s="609"/>
      <c r="T22" s="609"/>
      <c r="U22" s="609"/>
      <c r="V22" s="609"/>
      <c r="W22" s="609"/>
      <c r="X22" s="609"/>
      <c r="Y22" s="610"/>
      <c r="Z22" s="646">
        <v>27.3</v>
      </c>
      <c r="AA22" s="646"/>
      <c r="AB22" s="646"/>
      <c r="AC22" s="646"/>
      <c r="AD22" s="647">
        <v>2271904</v>
      </c>
      <c r="AE22" s="647"/>
      <c r="AF22" s="647"/>
      <c r="AG22" s="647"/>
      <c r="AH22" s="647"/>
      <c r="AI22" s="647"/>
      <c r="AJ22" s="647"/>
      <c r="AK22" s="647"/>
      <c r="AL22" s="611">
        <v>51.3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261506</v>
      </c>
      <c r="S23" s="609"/>
      <c r="T23" s="609"/>
      <c r="U23" s="609"/>
      <c r="V23" s="609"/>
      <c r="W23" s="609"/>
      <c r="X23" s="609"/>
      <c r="Y23" s="610"/>
      <c r="Z23" s="646">
        <v>3.1</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35351</v>
      </c>
      <c r="S24" s="609"/>
      <c r="T24" s="609"/>
      <c r="U24" s="609"/>
      <c r="V24" s="609"/>
      <c r="W24" s="609"/>
      <c r="X24" s="609"/>
      <c r="Y24" s="610"/>
      <c r="Z24" s="646">
        <v>0.4</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3167349</v>
      </c>
      <c r="CS24" s="664"/>
      <c r="CT24" s="664"/>
      <c r="CU24" s="664"/>
      <c r="CV24" s="664"/>
      <c r="CW24" s="664"/>
      <c r="CX24" s="664"/>
      <c r="CY24" s="689"/>
      <c r="CZ24" s="690">
        <v>39.4</v>
      </c>
      <c r="DA24" s="672"/>
      <c r="DB24" s="672"/>
      <c r="DC24" s="692"/>
      <c r="DD24" s="688">
        <v>2619040</v>
      </c>
      <c r="DE24" s="664"/>
      <c r="DF24" s="664"/>
      <c r="DG24" s="664"/>
      <c r="DH24" s="664"/>
      <c r="DI24" s="664"/>
      <c r="DJ24" s="664"/>
      <c r="DK24" s="689"/>
      <c r="DL24" s="688">
        <v>2309929</v>
      </c>
      <c r="DM24" s="664"/>
      <c r="DN24" s="664"/>
      <c r="DO24" s="664"/>
      <c r="DP24" s="664"/>
      <c r="DQ24" s="664"/>
      <c r="DR24" s="664"/>
      <c r="DS24" s="664"/>
      <c r="DT24" s="664"/>
      <c r="DU24" s="664"/>
      <c r="DV24" s="689"/>
      <c r="DW24" s="690">
        <v>52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4715254</v>
      </c>
      <c r="S25" s="609"/>
      <c r="T25" s="609"/>
      <c r="U25" s="609"/>
      <c r="V25" s="609"/>
      <c r="W25" s="609"/>
      <c r="X25" s="609"/>
      <c r="Y25" s="610"/>
      <c r="Z25" s="646">
        <v>56.6</v>
      </c>
      <c r="AA25" s="646"/>
      <c r="AB25" s="646"/>
      <c r="AC25" s="646"/>
      <c r="AD25" s="647">
        <v>4418067</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1843691</v>
      </c>
      <c r="CS25" s="621"/>
      <c r="CT25" s="621"/>
      <c r="CU25" s="621"/>
      <c r="CV25" s="621"/>
      <c r="CW25" s="621"/>
      <c r="CX25" s="621"/>
      <c r="CY25" s="622"/>
      <c r="CZ25" s="611">
        <v>22.9</v>
      </c>
      <c r="DA25" s="623"/>
      <c r="DB25" s="623"/>
      <c r="DC25" s="624"/>
      <c r="DD25" s="614">
        <v>1703472</v>
      </c>
      <c r="DE25" s="621"/>
      <c r="DF25" s="621"/>
      <c r="DG25" s="621"/>
      <c r="DH25" s="621"/>
      <c r="DI25" s="621"/>
      <c r="DJ25" s="621"/>
      <c r="DK25" s="622"/>
      <c r="DL25" s="614">
        <v>1661291</v>
      </c>
      <c r="DM25" s="621"/>
      <c r="DN25" s="621"/>
      <c r="DO25" s="621"/>
      <c r="DP25" s="621"/>
      <c r="DQ25" s="621"/>
      <c r="DR25" s="621"/>
      <c r="DS25" s="621"/>
      <c r="DT25" s="621"/>
      <c r="DU25" s="621"/>
      <c r="DV25" s="622"/>
      <c r="DW25" s="611">
        <v>37.4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812</v>
      </c>
      <c r="S26" s="609"/>
      <c r="T26" s="609"/>
      <c r="U26" s="609"/>
      <c r="V26" s="609"/>
      <c r="W26" s="609"/>
      <c r="X26" s="609"/>
      <c r="Y26" s="610"/>
      <c r="Z26" s="646">
        <v>0</v>
      </c>
      <c r="AA26" s="646"/>
      <c r="AB26" s="646"/>
      <c r="AC26" s="646"/>
      <c r="AD26" s="647">
        <v>812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1027184</v>
      </c>
      <c r="CS26" s="609"/>
      <c r="CT26" s="609"/>
      <c r="CU26" s="609"/>
      <c r="CV26" s="609"/>
      <c r="CW26" s="609"/>
      <c r="CX26" s="609"/>
      <c r="CY26" s="610"/>
      <c r="CZ26" s="611">
        <v>12.8</v>
      </c>
      <c r="DA26" s="623"/>
      <c r="DB26" s="623"/>
      <c r="DC26" s="624"/>
      <c r="DD26" s="614">
        <v>940469</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795</v>
      </c>
      <c r="S27" s="609"/>
      <c r="T27" s="609"/>
      <c r="U27" s="609"/>
      <c r="V27" s="609"/>
      <c r="W27" s="609"/>
      <c r="X27" s="609"/>
      <c r="Y27" s="610"/>
      <c r="Z27" s="646">
        <v>0</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1641598</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758241</v>
      </c>
      <c r="CS27" s="621"/>
      <c r="CT27" s="621"/>
      <c r="CU27" s="621"/>
      <c r="CV27" s="621"/>
      <c r="CW27" s="621"/>
      <c r="CX27" s="621"/>
      <c r="CY27" s="622"/>
      <c r="CZ27" s="611">
        <v>9.4</v>
      </c>
      <c r="DA27" s="623"/>
      <c r="DB27" s="623"/>
      <c r="DC27" s="624"/>
      <c r="DD27" s="614">
        <v>350461</v>
      </c>
      <c r="DE27" s="621"/>
      <c r="DF27" s="621"/>
      <c r="DG27" s="621"/>
      <c r="DH27" s="621"/>
      <c r="DI27" s="621"/>
      <c r="DJ27" s="621"/>
      <c r="DK27" s="622"/>
      <c r="DL27" s="614">
        <v>229105</v>
      </c>
      <c r="DM27" s="621"/>
      <c r="DN27" s="621"/>
      <c r="DO27" s="621"/>
      <c r="DP27" s="621"/>
      <c r="DQ27" s="621"/>
      <c r="DR27" s="621"/>
      <c r="DS27" s="621"/>
      <c r="DT27" s="621"/>
      <c r="DU27" s="621"/>
      <c r="DV27" s="622"/>
      <c r="DW27" s="611">
        <v>5.2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75929</v>
      </c>
      <c r="S28" s="609"/>
      <c r="T28" s="609"/>
      <c r="U28" s="609"/>
      <c r="V28" s="609"/>
      <c r="W28" s="609"/>
      <c r="X28" s="609"/>
      <c r="Y28" s="610"/>
      <c r="Z28" s="646">
        <v>0.9</v>
      </c>
      <c r="AA28" s="646"/>
      <c r="AB28" s="646"/>
      <c r="AC28" s="646"/>
      <c r="AD28" s="647">
        <v>7709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565417</v>
      </c>
      <c r="CS28" s="609"/>
      <c r="CT28" s="609"/>
      <c r="CU28" s="609"/>
      <c r="CV28" s="609"/>
      <c r="CW28" s="609"/>
      <c r="CX28" s="609"/>
      <c r="CY28" s="610"/>
      <c r="CZ28" s="611">
        <v>7</v>
      </c>
      <c r="DA28" s="623"/>
      <c r="DB28" s="623"/>
      <c r="DC28" s="624"/>
      <c r="DD28" s="614">
        <v>565107</v>
      </c>
      <c r="DE28" s="609"/>
      <c r="DF28" s="609"/>
      <c r="DG28" s="609"/>
      <c r="DH28" s="609"/>
      <c r="DI28" s="609"/>
      <c r="DJ28" s="609"/>
      <c r="DK28" s="610"/>
      <c r="DL28" s="614">
        <v>419533</v>
      </c>
      <c r="DM28" s="609"/>
      <c r="DN28" s="609"/>
      <c r="DO28" s="609"/>
      <c r="DP28" s="609"/>
      <c r="DQ28" s="609"/>
      <c r="DR28" s="609"/>
      <c r="DS28" s="609"/>
      <c r="DT28" s="609"/>
      <c r="DU28" s="609"/>
      <c r="DV28" s="610"/>
      <c r="DW28" s="611">
        <v>9.4</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7192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565417</v>
      </c>
      <c r="CS29" s="621"/>
      <c r="CT29" s="621"/>
      <c r="CU29" s="621"/>
      <c r="CV29" s="621"/>
      <c r="CW29" s="621"/>
      <c r="CX29" s="621"/>
      <c r="CY29" s="622"/>
      <c r="CZ29" s="611">
        <v>7</v>
      </c>
      <c r="DA29" s="623"/>
      <c r="DB29" s="623"/>
      <c r="DC29" s="624"/>
      <c r="DD29" s="614">
        <v>565107</v>
      </c>
      <c r="DE29" s="621"/>
      <c r="DF29" s="621"/>
      <c r="DG29" s="621"/>
      <c r="DH29" s="621"/>
      <c r="DI29" s="621"/>
      <c r="DJ29" s="621"/>
      <c r="DK29" s="622"/>
      <c r="DL29" s="614">
        <v>419533</v>
      </c>
      <c r="DM29" s="621"/>
      <c r="DN29" s="621"/>
      <c r="DO29" s="621"/>
      <c r="DP29" s="621"/>
      <c r="DQ29" s="621"/>
      <c r="DR29" s="621"/>
      <c r="DS29" s="621"/>
      <c r="DT29" s="621"/>
      <c r="DU29" s="621"/>
      <c r="DV29" s="622"/>
      <c r="DW29" s="611">
        <v>9.4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721294</v>
      </c>
      <c r="S30" s="609"/>
      <c r="T30" s="609"/>
      <c r="U30" s="609"/>
      <c r="V30" s="609"/>
      <c r="W30" s="609"/>
      <c r="X30" s="609"/>
      <c r="Y30" s="610"/>
      <c r="Z30" s="646">
        <v>8.6999999999999993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551621</v>
      </c>
      <c r="CS30" s="609"/>
      <c r="CT30" s="609"/>
      <c r="CU30" s="609"/>
      <c r="CV30" s="609"/>
      <c r="CW30" s="609"/>
      <c r="CX30" s="609"/>
      <c r="CY30" s="610"/>
      <c r="CZ30" s="611">
        <v>6.9</v>
      </c>
      <c r="DA30" s="623"/>
      <c r="DB30" s="623"/>
      <c r="DC30" s="624"/>
      <c r="DD30" s="614">
        <v>551311</v>
      </c>
      <c r="DE30" s="609"/>
      <c r="DF30" s="609"/>
      <c r="DG30" s="609"/>
      <c r="DH30" s="609"/>
      <c r="DI30" s="609"/>
      <c r="DJ30" s="609"/>
      <c r="DK30" s="610"/>
      <c r="DL30" s="614">
        <v>405737</v>
      </c>
      <c r="DM30" s="609"/>
      <c r="DN30" s="609"/>
      <c r="DO30" s="609"/>
      <c r="DP30" s="609"/>
      <c r="DQ30" s="609"/>
      <c r="DR30" s="609"/>
      <c r="DS30" s="609"/>
      <c r="DT30" s="609"/>
      <c r="DU30" s="609"/>
      <c r="DV30" s="610"/>
      <c r="DW30" s="611">
        <v>9.1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98.4</v>
      </c>
      <c r="BH31" s="671"/>
      <c r="BI31" s="671"/>
      <c r="BJ31" s="671"/>
      <c r="BK31" s="671"/>
      <c r="BL31" s="671"/>
      <c r="BM31" s="672">
        <v>93.3</v>
      </c>
      <c r="BN31" s="671"/>
      <c r="BO31" s="671"/>
      <c r="BP31" s="671"/>
      <c r="BQ31" s="673"/>
      <c r="BR31" s="670">
        <v>98.4</v>
      </c>
      <c r="BS31" s="671"/>
      <c r="BT31" s="671"/>
      <c r="BU31" s="671"/>
      <c r="BV31" s="671"/>
      <c r="BW31" s="671"/>
      <c r="BX31" s="672">
        <v>93.9</v>
      </c>
      <c r="BY31" s="671"/>
      <c r="BZ31" s="671"/>
      <c r="CA31" s="671"/>
      <c r="CB31" s="673"/>
      <c r="CD31" s="629"/>
      <c r="CE31" s="630"/>
      <c r="CF31" s="605" t="s">
        <v>300</v>
      </c>
      <c r="CG31" s="606"/>
      <c r="CH31" s="606"/>
      <c r="CI31" s="606"/>
      <c r="CJ31" s="606"/>
      <c r="CK31" s="606"/>
      <c r="CL31" s="606"/>
      <c r="CM31" s="606"/>
      <c r="CN31" s="606"/>
      <c r="CO31" s="606"/>
      <c r="CP31" s="606"/>
      <c r="CQ31" s="607"/>
      <c r="CR31" s="608">
        <v>13796</v>
      </c>
      <c r="CS31" s="621"/>
      <c r="CT31" s="621"/>
      <c r="CU31" s="621"/>
      <c r="CV31" s="621"/>
      <c r="CW31" s="621"/>
      <c r="CX31" s="621"/>
      <c r="CY31" s="622"/>
      <c r="CZ31" s="611">
        <v>0.2</v>
      </c>
      <c r="DA31" s="623"/>
      <c r="DB31" s="623"/>
      <c r="DC31" s="624"/>
      <c r="DD31" s="614">
        <v>13796</v>
      </c>
      <c r="DE31" s="621"/>
      <c r="DF31" s="621"/>
      <c r="DG31" s="621"/>
      <c r="DH31" s="621"/>
      <c r="DI31" s="621"/>
      <c r="DJ31" s="621"/>
      <c r="DK31" s="622"/>
      <c r="DL31" s="614">
        <v>13796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325517</v>
      </c>
      <c r="S32" s="609"/>
      <c r="T32" s="609"/>
      <c r="U32" s="609"/>
      <c r="V32" s="609"/>
      <c r="W32" s="609"/>
      <c r="X32" s="609"/>
      <c r="Y32" s="610"/>
      <c r="Z32" s="646">
        <v>3.9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96.3</v>
      </c>
      <c r="BN32" s="621"/>
      <c r="BO32" s="621"/>
      <c r="BP32" s="621"/>
      <c r="BQ32" s="644"/>
      <c r="BR32" s="674">
        <v>98.7</v>
      </c>
      <c r="BS32" s="621"/>
      <c r="BT32" s="621"/>
      <c r="BU32" s="621"/>
      <c r="BV32" s="621"/>
      <c r="BW32" s="621"/>
      <c r="BX32" s="612">
        <v>96.2</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6018</v>
      </c>
      <c r="S33" s="609"/>
      <c r="T33" s="609"/>
      <c r="U33" s="609"/>
      <c r="V33" s="609"/>
      <c r="W33" s="609"/>
      <c r="X33" s="609"/>
      <c r="Y33" s="610"/>
      <c r="Z33" s="646">
        <v>0.1</v>
      </c>
      <c r="AA33" s="646"/>
      <c r="AB33" s="646"/>
      <c r="AC33" s="646"/>
      <c r="AD33" s="647">
        <v>413</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97.7</v>
      </c>
      <c r="BH33" s="593"/>
      <c r="BI33" s="593"/>
      <c r="BJ33" s="593"/>
      <c r="BK33" s="593"/>
      <c r="BL33" s="593"/>
      <c r="BM33" s="639">
        <v>90.7</v>
      </c>
      <c r="BN33" s="593"/>
      <c r="BO33" s="593"/>
      <c r="BP33" s="593"/>
      <c r="BQ33" s="656"/>
      <c r="BR33" s="669">
        <v>98.1</v>
      </c>
      <c r="BS33" s="593"/>
      <c r="BT33" s="593"/>
      <c r="BU33" s="593"/>
      <c r="BV33" s="593"/>
      <c r="BW33" s="593"/>
      <c r="BX33" s="639">
        <v>91.9</v>
      </c>
      <c r="BY33" s="593"/>
      <c r="BZ33" s="593"/>
      <c r="CA33" s="593"/>
      <c r="CB33" s="656"/>
      <c r="CD33" s="605" t="s">
        <v>307</v>
      </c>
      <c r="CE33" s="606"/>
      <c r="CF33" s="606"/>
      <c r="CG33" s="606"/>
      <c r="CH33" s="606"/>
      <c r="CI33" s="606"/>
      <c r="CJ33" s="606"/>
      <c r="CK33" s="606"/>
      <c r="CL33" s="606"/>
      <c r="CM33" s="606"/>
      <c r="CN33" s="606"/>
      <c r="CO33" s="606"/>
      <c r="CP33" s="606"/>
      <c r="CQ33" s="607"/>
      <c r="CR33" s="608">
        <v>3413417</v>
      </c>
      <c r="CS33" s="621"/>
      <c r="CT33" s="621"/>
      <c r="CU33" s="621"/>
      <c r="CV33" s="621"/>
      <c r="CW33" s="621"/>
      <c r="CX33" s="621"/>
      <c r="CY33" s="622"/>
      <c r="CZ33" s="611">
        <v>42.4</v>
      </c>
      <c r="DA33" s="623"/>
      <c r="DB33" s="623"/>
      <c r="DC33" s="624"/>
      <c r="DD33" s="614">
        <v>2990050</v>
      </c>
      <c r="DE33" s="621"/>
      <c r="DF33" s="621"/>
      <c r="DG33" s="621"/>
      <c r="DH33" s="621"/>
      <c r="DI33" s="621"/>
      <c r="DJ33" s="621"/>
      <c r="DK33" s="622"/>
      <c r="DL33" s="614">
        <v>1979651</v>
      </c>
      <c r="DM33" s="621"/>
      <c r="DN33" s="621"/>
      <c r="DO33" s="621"/>
      <c r="DP33" s="621"/>
      <c r="DQ33" s="621"/>
      <c r="DR33" s="621"/>
      <c r="DS33" s="621"/>
      <c r="DT33" s="621"/>
      <c r="DU33" s="621"/>
      <c r="DV33" s="622"/>
      <c r="DW33" s="611">
        <v>44.6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665862</v>
      </c>
      <c r="S34" s="609"/>
      <c r="T34" s="609"/>
      <c r="U34" s="609"/>
      <c r="V34" s="609"/>
      <c r="W34" s="609"/>
      <c r="X34" s="609"/>
      <c r="Y34" s="610"/>
      <c r="Z34" s="646">
        <v>8</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1388770</v>
      </c>
      <c r="CS34" s="609"/>
      <c r="CT34" s="609"/>
      <c r="CU34" s="609"/>
      <c r="CV34" s="609"/>
      <c r="CW34" s="609"/>
      <c r="CX34" s="609"/>
      <c r="CY34" s="610"/>
      <c r="CZ34" s="611">
        <v>17.3</v>
      </c>
      <c r="DA34" s="623"/>
      <c r="DB34" s="623"/>
      <c r="DC34" s="624"/>
      <c r="DD34" s="614">
        <v>1178705</v>
      </c>
      <c r="DE34" s="609"/>
      <c r="DF34" s="609"/>
      <c r="DG34" s="609"/>
      <c r="DH34" s="609"/>
      <c r="DI34" s="609"/>
      <c r="DJ34" s="609"/>
      <c r="DK34" s="610"/>
      <c r="DL34" s="614">
        <v>594082</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408039</v>
      </c>
      <c r="S35" s="609"/>
      <c r="T35" s="609"/>
      <c r="U35" s="609"/>
      <c r="V35" s="609"/>
      <c r="W35" s="609"/>
      <c r="X35" s="609"/>
      <c r="Y35" s="610"/>
      <c r="Z35" s="646">
        <v>4.9000000000000004</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153778</v>
      </c>
      <c r="CS35" s="621"/>
      <c r="CT35" s="621"/>
      <c r="CU35" s="621"/>
      <c r="CV35" s="621"/>
      <c r="CW35" s="621"/>
      <c r="CX35" s="621"/>
      <c r="CY35" s="622"/>
      <c r="CZ35" s="611">
        <v>1.9</v>
      </c>
      <c r="DA35" s="623"/>
      <c r="DB35" s="623"/>
      <c r="DC35" s="624"/>
      <c r="DD35" s="614">
        <v>134094</v>
      </c>
      <c r="DE35" s="621"/>
      <c r="DF35" s="621"/>
      <c r="DG35" s="621"/>
      <c r="DH35" s="621"/>
      <c r="DI35" s="621"/>
      <c r="DJ35" s="621"/>
      <c r="DK35" s="622"/>
      <c r="DL35" s="614">
        <v>134094</v>
      </c>
      <c r="DM35" s="621"/>
      <c r="DN35" s="621"/>
      <c r="DO35" s="621"/>
      <c r="DP35" s="621"/>
      <c r="DQ35" s="621"/>
      <c r="DR35" s="621"/>
      <c r="DS35" s="621"/>
      <c r="DT35" s="621"/>
      <c r="DU35" s="621"/>
      <c r="DV35" s="622"/>
      <c r="DW35" s="611">
        <v>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129681</v>
      </c>
      <c r="S36" s="609"/>
      <c r="T36" s="609"/>
      <c r="U36" s="609"/>
      <c r="V36" s="609"/>
      <c r="W36" s="609"/>
      <c r="X36" s="609"/>
      <c r="Y36" s="610"/>
      <c r="Z36" s="646">
        <v>1.6</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1019971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44105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1079155</v>
      </c>
      <c r="CS36" s="609"/>
      <c r="CT36" s="609"/>
      <c r="CU36" s="609"/>
      <c r="CV36" s="609"/>
      <c r="CW36" s="609"/>
      <c r="CX36" s="609"/>
      <c r="CY36" s="610"/>
      <c r="CZ36" s="611">
        <v>13.4</v>
      </c>
      <c r="DA36" s="623"/>
      <c r="DB36" s="623"/>
      <c r="DC36" s="624"/>
      <c r="DD36" s="614">
        <v>1030306</v>
      </c>
      <c r="DE36" s="609"/>
      <c r="DF36" s="609"/>
      <c r="DG36" s="609"/>
      <c r="DH36" s="609"/>
      <c r="DI36" s="609"/>
      <c r="DJ36" s="609"/>
      <c r="DK36" s="610"/>
      <c r="DL36" s="614">
        <v>716145</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173001</v>
      </c>
      <c r="S37" s="609"/>
      <c r="T37" s="609"/>
      <c r="U37" s="609"/>
      <c r="V37" s="609"/>
      <c r="W37" s="609"/>
      <c r="X37" s="609"/>
      <c r="Y37" s="610"/>
      <c r="Z37" s="646">
        <v>2.1</v>
      </c>
      <c r="AA37" s="646"/>
      <c r="AB37" s="646"/>
      <c r="AC37" s="646"/>
      <c r="AD37" s="647">
        <v>548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344372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33303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339670</v>
      </c>
      <c r="CS37" s="621"/>
      <c r="CT37" s="621"/>
      <c r="CU37" s="621"/>
      <c r="CV37" s="621"/>
      <c r="CW37" s="621"/>
      <c r="CX37" s="621"/>
      <c r="CY37" s="622"/>
      <c r="CZ37" s="611">
        <v>4.2</v>
      </c>
      <c r="DA37" s="623"/>
      <c r="DB37" s="623"/>
      <c r="DC37" s="624"/>
      <c r="DD37" s="614">
        <v>333882</v>
      </c>
      <c r="DE37" s="621"/>
      <c r="DF37" s="621"/>
      <c r="DG37" s="621"/>
      <c r="DH37" s="621"/>
      <c r="DI37" s="621"/>
      <c r="DJ37" s="621"/>
      <c r="DK37" s="622"/>
      <c r="DL37" s="614">
        <v>284991</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1099466</v>
      </c>
      <c r="S38" s="609"/>
      <c r="T38" s="609"/>
      <c r="U38" s="609"/>
      <c r="V38" s="609"/>
      <c r="W38" s="609"/>
      <c r="X38" s="609"/>
      <c r="Y38" s="610"/>
      <c r="Z38" s="646">
        <v>13.2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115298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529759</v>
      </c>
      <c r="CS38" s="609"/>
      <c r="CT38" s="609"/>
      <c r="CU38" s="609"/>
      <c r="CV38" s="609"/>
      <c r="CW38" s="609"/>
      <c r="CX38" s="609"/>
      <c r="CY38" s="610"/>
      <c r="CZ38" s="611">
        <v>6.6</v>
      </c>
      <c r="DA38" s="623"/>
      <c r="DB38" s="623"/>
      <c r="DC38" s="624"/>
      <c r="DD38" s="614">
        <v>451600</v>
      </c>
      <c r="DE38" s="609"/>
      <c r="DF38" s="609"/>
      <c r="DG38" s="609"/>
      <c r="DH38" s="609"/>
      <c r="DI38" s="609"/>
      <c r="DJ38" s="609"/>
      <c r="DK38" s="610"/>
      <c r="DL38" s="614">
        <v>434243</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30542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2462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94868</v>
      </c>
      <c r="CS39" s="621"/>
      <c r="CT39" s="621"/>
      <c r="CU39" s="621"/>
      <c r="CV39" s="621"/>
      <c r="CW39" s="621"/>
      <c r="CX39" s="621"/>
      <c r="CY39" s="622"/>
      <c r="CZ39" s="611">
        <v>1.2</v>
      </c>
      <c r="DA39" s="623"/>
      <c r="DB39" s="623"/>
      <c r="DC39" s="624"/>
      <c r="DD39" s="614">
        <v>94258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13566</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64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167087</v>
      </c>
      <c r="CS40" s="609"/>
      <c r="CT40" s="609"/>
      <c r="CU40" s="609"/>
      <c r="CV40" s="609"/>
      <c r="CW40" s="609"/>
      <c r="CX40" s="609"/>
      <c r="CY40" s="610"/>
      <c r="CZ40" s="611">
        <v>2.1</v>
      </c>
      <c r="DA40" s="623"/>
      <c r="DB40" s="623"/>
      <c r="DC40" s="624"/>
      <c r="DD40" s="614">
        <v>101087</v>
      </c>
      <c r="DE40" s="609"/>
      <c r="DF40" s="609"/>
      <c r="DG40" s="609"/>
      <c r="DH40" s="609"/>
      <c r="DI40" s="609"/>
      <c r="DJ40" s="609"/>
      <c r="DK40" s="610"/>
      <c r="DL40" s="614">
        <v>101087</v>
      </c>
      <c r="DM40" s="609"/>
      <c r="DN40" s="609"/>
      <c r="DO40" s="609"/>
      <c r="DP40" s="609"/>
      <c r="DQ40" s="609"/>
      <c r="DR40" s="609"/>
      <c r="DS40" s="609"/>
      <c r="DT40" s="609"/>
      <c r="DU40" s="609"/>
      <c r="DV40" s="610"/>
      <c r="DW40" s="611">
        <v>2.2999999999999998</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8328860</v>
      </c>
      <c r="S41" s="633"/>
      <c r="T41" s="633"/>
      <c r="U41" s="633"/>
      <c r="V41" s="633"/>
      <c r="W41" s="633"/>
      <c r="X41" s="633"/>
      <c r="Y41" s="636"/>
      <c r="Z41" s="637">
        <v>100</v>
      </c>
      <c r="AA41" s="637"/>
      <c r="AB41" s="637"/>
      <c r="AC41" s="637"/>
      <c r="AD41" s="638">
        <v>4427549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99056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430703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1461047</v>
      </c>
      <c r="CS42" s="621"/>
      <c r="CT42" s="621"/>
      <c r="CU42" s="621"/>
      <c r="CV42" s="621"/>
      <c r="CW42" s="621"/>
      <c r="CX42" s="621"/>
      <c r="CY42" s="622"/>
      <c r="CZ42" s="611">
        <v>18.2</v>
      </c>
      <c r="DA42" s="623"/>
      <c r="DB42" s="623"/>
      <c r="DC42" s="624"/>
      <c r="DD42" s="614">
        <v>101973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13315</v>
      </c>
      <c r="CS43" s="621"/>
      <c r="CT43" s="621"/>
      <c r="CU43" s="621"/>
      <c r="CV43" s="621"/>
      <c r="CW43" s="621"/>
      <c r="CX43" s="621"/>
      <c r="CY43" s="622"/>
      <c r="CZ43" s="611">
        <v>0.2</v>
      </c>
      <c r="DA43" s="623"/>
      <c r="DB43" s="623"/>
      <c r="DC43" s="624"/>
      <c r="DD43" s="614">
        <v>13315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1458145</v>
      </c>
      <c r="CS44" s="609"/>
      <c r="CT44" s="609"/>
      <c r="CU44" s="609"/>
      <c r="CV44" s="609"/>
      <c r="CW44" s="609"/>
      <c r="CX44" s="609"/>
      <c r="CY44" s="610"/>
      <c r="CZ44" s="611">
        <v>18.100000000000001</v>
      </c>
      <c r="DA44" s="612"/>
      <c r="DB44" s="612"/>
      <c r="DC44" s="613"/>
      <c r="DD44" s="614">
        <v>99071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292831</v>
      </c>
      <c r="CS45" s="621"/>
      <c r="CT45" s="621"/>
      <c r="CU45" s="621"/>
      <c r="CV45" s="621"/>
      <c r="CW45" s="621"/>
      <c r="CX45" s="621"/>
      <c r="CY45" s="622"/>
      <c r="CZ45" s="611">
        <v>3.6</v>
      </c>
      <c r="DA45" s="623"/>
      <c r="DB45" s="623"/>
      <c r="DC45" s="624"/>
      <c r="DD45" s="614">
        <v>13857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1165314</v>
      </c>
      <c r="CS46" s="609"/>
      <c r="CT46" s="609"/>
      <c r="CU46" s="609"/>
      <c r="CV46" s="609"/>
      <c r="CW46" s="609"/>
      <c r="CX46" s="609"/>
      <c r="CY46" s="610"/>
      <c r="CZ46" s="611">
        <v>14.5</v>
      </c>
      <c r="DA46" s="612"/>
      <c r="DB46" s="612"/>
      <c r="DC46" s="613"/>
      <c r="DD46" s="614">
        <v>85214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2902</v>
      </c>
      <c r="CS47" s="621"/>
      <c r="CT47" s="621"/>
      <c r="CU47" s="621"/>
      <c r="CV47" s="621"/>
      <c r="CW47" s="621"/>
      <c r="CX47" s="621"/>
      <c r="CY47" s="622"/>
      <c r="CZ47" s="611">
        <v>0</v>
      </c>
      <c r="DA47" s="623"/>
      <c r="DB47" s="623"/>
      <c r="DC47" s="624"/>
      <c r="DD47" s="614">
        <v>2902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8041813</v>
      </c>
      <c r="CS49" s="593"/>
      <c r="CT49" s="593"/>
      <c r="CU49" s="593"/>
      <c r="CV49" s="593"/>
      <c r="CW49" s="593"/>
      <c r="CX49" s="593"/>
      <c r="CY49" s="594"/>
      <c r="CZ49" s="595">
        <v>100</v>
      </c>
      <c r="DA49" s="596"/>
      <c r="DB49" s="596"/>
      <c r="DC49" s="597"/>
      <c r="DD49" s="598">
        <v>5711063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DKgm7aDvoxSBnEssksB0MyRLKHm4x+cNTfUT1eYbCev2vftpipuqnOWmOV3Kx1qiR3GCwwD+fnb+hSTZVM7ug==" saltValue="+ZPIkEjVW0nehEWDPjh5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8336</v>
      </c>
      <c r="R7" s="1090"/>
      <c r="S7" s="1090"/>
      <c r="T7" s="1090"/>
      <c r="U7" s="1090"/>
      <c r="V7" s="1090">
        <v>8049</v>
      </c>
      <c r="W7" s="1090"/>
      <c r="X7" s="1090"/>
      <c r="Y7" s="1090"/>
      <c r="Z7" s="1090"/>
      <c r="AA7" s="1090">
        <v>287</v>
      </c>
      <c r="AB7" s="1090"/>
      <c r="AC7" s="1090"/>
      <c r="AD7" s="1090"/>
      <c r="AE7" s="1091"/>
      <c r="AF7" s="1092">
        <v>225</v>
      </c>
      <c r="AG7" s="1093"/>
      <c r="AH7" s="1093"/>
      <c r="AI7" s="1093"/>
      <c r="AJ7" s="1094"/>
      <c r="AK7" s="1095">
        <v>408</v>
      </c>
      <c r="AL7" s="1096"/>
      <c r="AM7" s="1096"/>
      <c r="AN7" s="1096"/>
      <c r="AO7" s="1096"/>
      <c r="AP7" s="1096">
        <v>4995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8329</v>
      </c>
      <c r="R23" s="1048"/>
      <c r="S23" s="1048"/>
      <c r="T23" s="1048"/>
      <c r="U23" s="1048"/>
      <c r="V23" s="1048">
        <v>8042</v>
      </c>
      <c r="W23" s="1048"/>
      <c r="X23" s="1048"/>
      <c r="Y23" s="1048"/>
      <c r="Z23" s="1048"/>
      <c r="AA23" s="1048">
        <v>287</v>
      </c>
      <c r="AB23" s="1048"/>
      <c r="AC23" s="1048"/>
      <c r="AD23" s="1048"/>
      <c r="AE23" s="1055"/>
      <c r="AF23" s="1056">
        <v>225</v>
      </c>
      <c r="AG23" s="1048"/>
      <c r="AH23" s="1048"/>
      <c r="AI23" s="1048"/>
      <c r="AJ23" s="1057"/>
      <c r="AK23" s="1058"/>
      <c r="AL23" s="1059"/>
      <c r="AM23" s="1059"/>
      <c r="AN23" s="1059"/>
      <c r="AO23" s="1059"/>
      <c r="AP23" s="1048">
        <v>4995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1351</v>
      </c>
      <c r="R28" s="1038"/>
      <c r="S28" s="1038"/>
      <c r="T28" s="1038"/>
      <c r="U28" s="1038"/>
      <c r="V28" s="1038">
        <v>1307</v>
      </c>
      <c r="W28" s="1038"/>
      <c r="X28" s="1038"/>
      <c r="Y28" s="1038"/>
      <c r="Z28" s="1038"/>
      <c r="AA28" s="1038">
        <v>44</v>
      </c>
      <c r="AB28" s="1038"/>
      <c r="AC28" s="1038"/>
      <c r="AD28" s="1038"/>
      <c r="AE28" s="1039"/>
      <c r="AF28" s="1040">
        <v>44</v>
      </c>
      <c r="AG28" s="1038"/>
      <c r="AH28" s="1038"/>
      <c r="AI28" s="1038"/>
      <c r="AJ28" s="1041"/>
      <c r="AK28" s="1029">
        <v>206</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1459</v>
      </c>
      <c r="R29" s="1026"/>
      <c r="S29" s="1026"/>
      <c r="T29" s="1026"/>
      <c r="U29" s="1026"/>
      <c r="V29" s="1026">
        <v>1394</v>
      </c>
      <c r="W29" s="1026"/>
      <c r="X29" s="1026"/>
      <c r="Y29" s="1026"/>
      <c r="Z29" s="1026"/>
      <c r="AA29" s="1026">
        <v>65</v>
      </c>
      <c r="AB29" s="1026"/>
      <c r="AC29" s="1026"/>
      <c r="AD29" s="1026"/>
      <c r="AE29" s="1027"/>
      <c r="AF29" s="1022">
        <v>65</v>
      </c>
      <c r="AG29" s="1023"/>
      <c r="AH29" s="1023"/>
      <c r="AI29" s="1023"/>
      <c r="AJ29" s="1024"/>
      <c r="AK29" s="967">
        <v>269</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185</v>
      </c>
      <c r="R30" s="1026"/>
      <c r="S30" s="1026"/>
      <c r="T30" s="1026"/>
      <c r="U30" s="1026"/>
      <c r="V30" s="1026">
        <v>183</v>
      </c>
      <c r="W30" s="1026"/>
      <c r="X30" s="1026"/>
      <c r="Y30" s="1026"/>
      <c r="Z30" s="1026"/>
      <c r="AA30" s="1026">
        <v>2</v>
      </c>
      <c r="AB30" s="1026"/>
      <c r="AC30" s="1026"/>
      <c r="AD30" s="1026"/>
      <c r="AE30" s="1027"/>
      <c r="AF30" s="1022">
        <v>2</v>
      </c>
      <c r="AG30" s="1023"/>
      <c r="AH30" s="1023"/>
      <c r="AI30" s="1023"/>
      <c r="AJ30" s="1024"/>
      <c r="AK30" s="967">
        <v>49</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467</v>
      </c>
      <c r="R31" s="1026"/>
      <c r="S31" s="1026"/>
      <c r="T31" s="1026"/>
      <c r="U31" s="1026"/>
      <c r="V31" s="1026">
        <v>453</v>
      </c>
      <c r="W31" s="1026"/>
      <c r="X31" s="1026"/>
      <c r="Y31" s="1026"/>
      <c r="Z31" s="1026"/>
      <c r="AA31" s="1026">
        <v>14</v>
      </c>
      <c r="AB31" s="1026"/>
      <c r="AC31" s="1026"/>
      <c r="AD31" s="1026"/>
      <c r="AE31" s="1027"/>
      <c r="AF31" s="1022">
        <v>30</v>
      </c>
      <c r="AG31" s="1023"/>
      <c r="AH31" s="1023"/>
      <c r="AI31" s="1023"/>
      <c r="AJ31" s="1024"/>
      <c r="AK31" s="967">
        <v>344</v>
      </c>
      <c r="AL31" s="958"/>
      <c r="AM31" s="958"/>
      <c r="AN31" s="958"/>
      <c r="AO31" s="958"/>
      <c r="AP31" s="958">
        <v>57</v>
      </c>
      <c r="AQ31" s="958"/>
      <c r="AR31" s="958"/>
      <c r="AS31" s="958"/>
      <c r="AT31" s="958"/>
      <c r="AU31" s="958">
        <v>45</v>
      </c>
      <c r="AV31" s="958"/>
      <c r="AW31" s="958"/>
      <c r="AX31" s="958"/>
      <c r="AY31" s="958"/>
      <c r="AZ31" s="1028" t="s">
        <v>487</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425</v>
      </c>
      <c r="R32" s="1026"/>
      <c r="S32" s="1026"/>
      <c r="T32" s="1026"/>
      <c r="U32" s="1026"/>
      <c r="V32" s="1026">
        <v>399</v>
      </c>
      <c r="W32" s="1026"/>
      <c r="X32" s="1026"/>
      <c r="Y32" s="1026"/>
      <c r="Z32" s="1026"/>
      <c r="AA32" s="1026">
        <v>26</v>
      </c>
      <c r="AB32" s="1026"/>
      <c r="AC32" s="1026"/>
      <c r="AD32" s="1026"/>
      <c r="AE32" s="1027"/>
      <c r="AF32" s="1022">
        <v>810</v>
      </c>
      <c r="AG32" s="1023"/>
      <c r="AH32" s="1023"/>
      <c r="AI32" s="1023"/>
      <c r="AJ32" s="1024"/>
      <c r="AK32" s="967">
        <v>31</v>
      </c>
      <c r="AL32" s="958"/>
      <c r="AM32" s="958"/>
      <c r="AN32" s="958"/>
      <c r="AO32" s="958"/>
      <c r="AP32" s="958">
        <v>582</v>
      </c>
      <c r="AQ32" s="958"/>
      <c r="AR32" s="958"/>
      <c r="AS32" s="958"/>
      <c r="AT32" s="958"/>
      <c r="AU32" s="958">
        <v>33</v>
      </c>
      <c r="AV32" s="958"/>
      <c r="AW32" s="958"/>
      <c r="AX32" s="958"/>
      <c r="AY32" s="958"/>
      <c r="AZ32" s="1028" t="s">
        <v>487</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229</v>
      </c>
      <c r="R33" s="1026"/>
      <c r="S33" s="1026"/>
      <c r="T33" s="1026"/>
      <c r="U33" s="1026"/>
      <c r="V33" s="1026">
        <f>252+1</f>
        <v>253</v>
      </c>
      <c r="W33" s="1026"/>
      <c r="X33" s="1026"/>
      <c r="Y33" s="1026"/>
      <c r="Z33" s="1026"/>
      <c r="AA33" s="1026">
        <v>-24</v>
      </c>
      <c r="AB33" s="1026"/>
      <c r="AC33" s="1026"/>
      <c r="AD33" s="1026"/>
      <c r="AE33" s="1027"/>
      <c r="AF33" s="1022">
        <v>41</v>
      </c>
      <c r="AG33" s="1023"/>
      <c r="AH33" s="1023"/>
      <c r="AI33" s="1023"/>
      <c r="AJ33" s="1024"/>
      <c r="AK33" s="967">
        <v>115</v>
      </c>
      <c r="AL33" s="958"/>
      <c r="AM33" s="958"/>
      <c r="AN33" s="958"/>
      <c r="AO33" s="958"/>
      <c r="AP33" s="958">
        <v>1477</v>
      </c>
      <c r="AQ33" s="958"/>
      <c r="AR33" s="958"/>
      <c r="AS33" s="958"/>
      <c r="AT33" s="958"/>
      <c r="AU33" s="958">
        <v>893</v>
      </c>
      <c r="AV33" s="958"/>
      <c r="AW33" s="958"/>
      <c r="AX33" s="958"/>
      <c r="AY33" s="958"/>
      <c r="AZ33" s="1028" t="s">
        <v>487</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992</v>
      </c>
      <c r="AG63" s="946"/>
      <c r="AH63" s="946"/>
      <c r="AI63" s="946"/>
      <c r="AJ63" s="1009"/>
      <c r="AK63" s="1010"/>
      <c r="AL63" s="950"/>
      <c r="AM63" s="950"/>
      <c r="AN63" s="950"/>
      <c r="AO63" s="950"/>
      <c r="AP63" s="946">
        <v>2116</v>
      </c>
      <c r="AQ63" s="946"/>
      <c r="AR63" s="946"/>
      <c r="AS63" s="946"/>
      <c r="AT63" s="946"/>
      <c r="AU63" s="946">
        <v>971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545</v>
      </c>
      <c r="C68" s="973"/>
      <c r="D68" s="973"/>
      <c r="E68" s="973"/>
      <c r="F68" s="973"/>
      <c r="G68" s="973"/>
      <c r="H68" s="973"/>
      <c r="I68" s="973"/>
      <c r="J68" s="973"/>
      <c r="K68" s="973"/>
      <c r="L68" s="973"/>
      <c r="M68" s="973"/>
      <c r="N68" s="973"/>
      <c r="O68" s="973"/>
      <c r="P68" s="974"/>
      <c r="Q68" s="975">
        <v>5618</v>
      </c>
      <c r="R68" s="969"/>
      <c r="S68" s="969"/>
      <c r="T68" s="969"/>
      <c r="U68" s="969"/>
      <c r="V68" s="969">
        <v>5520</v>
      </c>
      <c r="W68" s="969"/>
      <c r="X68" s="969"/>
      <c r="Y68" s="969"/>
      <c r="Z68" s="969"/>
      <c r="AA68" s="969">
        <v>98</v>
      </c>
      <c r="AB68" s="969"/>
      <c r="AC68" s="969"/>
      <c r="AD68" s="969"/>
      <c r="AE68" s="969"/>
      <c r="AF68" s="969">
        <v>98</v>
      </c>
      <c r="AG68" s="969"/>
      <c r="AH68" s="969"/>
      <c r="AI68" s="969"/>
      <c r="AJ68" s="969"/>
      <c r="AK68" s="969">
        <v>178</v>
      </c>
      <c r="AL68" s="969"/>
      <c r="AM68" s="969"/>
      <c r="AN68" s="969"/>
      <c r="AO68" s="969"/>
      <c r="AP68" s="969">
        <v>4115</v>
      </c>
      <c r="AQ68" s="969"/>
      <c r="AR68" s="969"/>
      <c r="AS68" s="969"/>
      <c r="AT68" s="969"/>
      <c r="AU68" s="969">
        <v>402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546</v>
      </c>
      <c r="C69" s="962"/>
      <c r="D69" s="962"/>
      <c r="E69" s="962"/>
      <c r="F69" s="962"/>
      <c r="G69" s="962"/>
      <c r="H69" s="962"/>
      <c r="I69" s="962"/>
      <c r="J69" s="962"/>
      <c r="K69" s="962"/>
      <c r="L69" s="962"/>
      <c r="M69" s="962"/>
      <c r="N69" s="962"/>
      <c r="O69" s="962"/>
      <c r="P69" s="963"/>
      <c r="Q69" s="964">
        <v>10670</v>
      </c>
      <c r="R69" s="958"/>
      <c r="S69" s="958"/>
      <c r="T69" s="958"/>
      <c r="U69" s="958"/>
      <c r="V69" s="958">
        <v>10603</v>
      </c>
      <c r="W69" s="958"/>
      <c r="X69" s="958"/>
      <c r="Y69" s="958"/>
      <c r="Z69" s="958"/>
      <c r="AA69" s="958">
        <v>67</v>
      </c>
      <c r="AB69" s="958"/>
      <c r="AC69" s="958"/>
      <c r="AD69" s="958"/>
      <c r="AE69" s="958"/>
      <c r="AF69" s="958">
        <v>67</v>
      </c>
      <c r="AG69" s="958"/>
      <c r="AH69" s="958"/>
      <c r="AI69" s="958"/>
      <c r="AJ69" s="958"/>
      <c r="AK69" s="958">
        <v>0</v>
      </c>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c r="D70" s="962"/>
      <c r="E70" s="962"/>
      <c r="F70" s="962"/>
      <c r="G70" s="962"/>
      <c r="H70" s="962"/>
      <c r="I70" s="962"/>
      <c r="J70" s="962"/>
      <c r="K70" s="962"/>
      <c r="L70" s="962"/>
      <c r="M70" s="962"/>
      <c r="N70" s="962"/>
      <c r="O70" s="962"/>
      <c r="P70" s="963"/>
      <c r="Q70" s="964">
        <v>860</v>
      </c>
      <c r="R70" s="958"/>
      <c r="S70" s="958"/>
      <c r="T70" s="958"/>
      <c r="U70" s="958"/>
      <c r="V70" s="958">
        <v>858</v>
      </c>
      <c r="W70" s="958"/>
      <c r="X70" s="958"/>
      <c r="Y70" s="958"/>
      <c r="Z70" s="958"/>
      <c r="AA70" s="958">
        <v>2</v>
      </c>
      <c r="AB70" s="958"/>
      <c r="AC70" s="958"/>
      <c r="AD70" s="958"/>
      <c r="AE70" s="958"/>
      <c r="AF70" s="958">
        <v>2</v>
      </c>
      <c r="AG70" s="958"/>
      <c r="AH70" s="958"/>
      <c r="AI70" s="958"/>
      <c r="AJ70" s="958"/>
      <c r="AK70" s="958">
        <v>2</v>
      </c>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548</v>
      </c>
      <c r="C71" s="962"/>
      <c r="D71" s="962"/>
      <c r="E71" s="962"/>
      <c r="F71" s="962"/>
      <c r="G71" s="962"/>
      <c r="H71" s="962"/>
      <c r="I71" s="962"/>
      <c r="J71" s="962"/>
      <c r="K71" s="962"/>
      <c r="L71" s="962"/>
      <c r="M71" s="962"/>
      <c r="N71" s="962"/>
      <c r="O71" s="962"/>
      <c r="P71" s="963"/>
      <c r="Q71" s="964">
        <v>243</v>
      </c>
      <c r="R71" s="958"/>
      <c r="S71" s="958"/>
      <c r="T71" s="958"/>
      <c r="U71" s="958"/>
      <c r="V71" s="958">
        <v>238</v>
      </c>
      <c r="W71" s="958"/>
      <c r="X71" s="958"/>
      <c r="Y71" s="958"/>
      <c r="Z71" s="958"/>
      <c r="AA71" s="958">
        <v>5</v>
      </c>
      <c r="AB71" s="958"/>
      <c r="AC71" s="958"/>
      <c r="AD71" s="958"/>
      <c r="AE71" s="958"/>
      <c r="AF71" s="958">
        <v>5</v>
      </c>
      <c r="AG71" s="958"/>
      <c r="AH71" s="958"/>
      <c r="AI71" s="958"/>
      <c r="AJ71" s="958"/>
      <c r="AK71" s="958">
        <v>3</v>
      </c>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549</v>
      </c>
      <c r="C72" s="962"/>
      <c r="D72" s="962"/>
      <c r="E72" s="962"/>
      <c r="F72" s="962"/>
      <c r="G72" s="962"/>
      <c r="H72" s="962"/>
      <c r="I72" s="962"/>
      <c r="J72" s="962"/>
      <c r="K72" s="962"/>
      <c r="L72" s="962"/>
      <c r="M72" s="962"/>
      <c r="N72" s="962"/>
      <c r="O72" s="962"/>
      <c r="P72" s="963"/>
      <c r="Q72" s="964">
        <v>967</v>
      </c>
      <c r="R72" s="958"/>
      <c r="S72" s="958"/>
      <c r="T72" s="958"/>
      <c r="U72" s="958"/>
      <c r="V72" s="958">
        <v>732</v>
      </c>
      <c r="W72" s="958"/>
      <c r="X72" s="958"/>
      <c r="Y72" s="958"/>
      <c r="Z72" s="958"/>
      <c r="AA72" s="958">
        <v>236</v>
      </c>
      <c r="AB72" s="958"/>
      <c r="AC72" s="958"/>
      <c r="AD72" s="958"/>
      <c r="AE72" s="958"/>
      <c r="AF72" s="958">
        <v>236</v>
      </c>
      <c r="AG72" s="958"/>
      <c r="AH72" s="958"/>
      <c r="AI72" s="958"/>
      <c r="AJ72" s="958"/>
      <c r="AK72" s="958">
        <v>510</v>
      </c>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550</v>
      </c>
      <c r="C73" s="962"/>
      <c r="D73" s="962"/>
      <c r="E73" s="962"/>
      <c r="F73" s="962"/>
      <c r="G73" s="962"/>
      <c r="H73" s="962"/>
      <c r="I73" s="962"/>
      <c r="J73" s="962"/>
      <c r="K73" s="962"/>
      <c r="L73" s="962"/>
      <c r="M73" s="962"/>
      <c r="N73" s="962"/>
      <c r="O73" s="962"/>
      <c r="P73" s="963"/>
      <c r="Q73" s="964">
        <v>294625</v>
      </c>
      <c r="R73" s="958"/>
      <c r="S73" s="958"/>
      <c r="T73" s="958"/>
      <c r="U73" s="958"/>
      <c r="V73" s="958">
        <v>290389</v>
      </c>
      <c r="W73" s="958"/>
      <c r="X73" s="958"/>
      <c r="Y73" s="958"/>
      <c r="Z73" s="958"/>
      <c r="AA73" s="958">
        <v>4236</v>
      </c>
      <c r="AB73" s="958"/>
      <c r="AC73" s="958"/>
      <c r="AD73" s="958"/>
      <c r="AE73" s="958"/>
      <c r="AF73" s="958">
        <v>4236</v>
      </c>
      <c r="AG73" s="958"/>
      <c r="AH73" s="958"/>
      <c r="AI73" s="958"/>
      <c r="AJ73" s="958"/>
      <c r="AK73" s="958">
        <v>5909</v>
      </c>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4644</v>
      </c>
      <c r="AG88" s="946"/>
      <c r="AH88" s="946"/>
      <c r="AI88" s="946"/>
      <c r="AJ88" s="946"/>
      <c r="AK88" s="950"/>
      <c r="AL88" s="950"/>
      <c r="AM88" s="950"/>
      <c r="AN88" s="950"/>
      <c r="AO88" s="950"/>
      <c r="AP88" s="946">
        <v>4115</v>
      </c>
      <c r="AQ88" s="946"/>
      <c r="AR88" s="946"/>
      <c r="AS88" s="946"/>
      <c r="AT88" s="946"/>
      <c r="AU88" s="946">
        <v>402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494699</v>
      </c>
      <c r="AB110" s="876"/>
      <c r="AC110" s="876"/>
      <c r="AD110" s="876"/>
      <c r="AE110" s="877"/>
      <c r="AF110" s="878">
        <v>497777</v>
      </c>
      <c r="AG110" s="876"/>
      <c r="AH110" s="876"/>
      <c r="AI110" s="876"/>
      <c r="AJ110" s="877"/>
      <c r="AK110" s="878">
        <v>419843</v>
      </c>
      <c r="AL110" s="876"/>
      <c r="AM110" s="876"/>
      <c r="AN110" s="876"/>
      <c r="AO110" s="877"/>
      <c r="AP110" s="879">
        <v>10.5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4216949</v>
      </c>
      <c r="BR110" s="829"/>
      <c r="BS110" s="829"/>
      <c r="BT110" s="829"/>
      <c r="BU110" s="829"/>
      <c r="BV110" s="829">
        <v>4447638</v>
      </c>
      <c r="BW110" s="829"/>
      <c r="BX110" s="829"/>
      <c r="BY110" s="829"/>
      <c r="BZ110" s="829"/>
      <c r="CA110" s="829">
        <v>4995483</v>
      </c>
      <c r="CB110" s="829"/>
      <c r="CC110" s="829"/>
      <c r="CD110" s="829"/>
      <c r="CE110" s="829"/>
      <c r="CF110" s="853">
        <v>124.6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925</v>
      </c>
      <c r="BR111" s="804"/>
      <c r="BS111" s="804"/>
      <c r="BT111" s="804"/>
      <c r="BU111" s="804"/>
      <c r="BV111" s="804">
        <v>722</v>
      </c>
      <c r="BW111" s="804"/>
      <c r="BX111" s="804"/>
      <c r="BY111" s="804"/>
      <c r="BZ111" s="804"/>
      <c r="CA111" s="804">
        <v>518</v>
      </c>
      <c r="CB111" s="804"/>
      <c r="CC111" s="804"/>
      <c r="CD111" s="804"/>
      <c r="CE111" s="804"/>
      <c r="CF111" s="862">
        <v>0</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1360381</v>
      </c>
      <c r="BR112" s="804"/>
      <c r="BS112" s="804"/>
      <c r="BT112" s="804"/>
      <c r="BU112" s="804"/>
      <c r="BV112" s="804">
        <v>1054295</v>
      </c>
      <c r="BW112" s="804"/>
      <c r="BX112" s="804"/>
      <c r="BY112" s="804"/>
      <c r="BZ112" s="804"/>
      <c r="CA112" s="804">
        <v>970768</v>
      </c>
      <c r="CB112" s="804"/>
      <c r="CC112" s="804"/>
      <c r="CD112" s="804"/>
      <c r="CE112" s="804"/>
      <c r="CF112" s="862">
        <v>24.2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141142</v>
      </c>
      <c r="AB113" s="906"/>
      <c r="AC113" s="906"/>
      <c r="AD113" s="906"/>
      <c r="AE113" s="907"/>
      <c r="AF113" s="908">
        <v>132934</v>
      </c>
      <c r="AG113" s="906"/>
      <c r="AH113" s="906"/>
      <c r="AI113" s="906"/>
      <c r="AJ113" s="907"/>
      <c r="AK113" s="908">
        <v>111430</v>
      </c>
      <c r="AL113" s="906"/>
      <c r="AM113" s="906"/>
      <c r="AN113" s="906"/>
      <c r="AO113" s="907"/>
      <c r="AP113" s="909">
        <v>2.8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724176</v>
      </c>
      <c r="BR113" s="804"/>
      <c r="BS113" s="804"/>
      <c r="BT113" s="804"/>
      <c r="BU113" s="804"/>
      <c r="BV113" s="804">
        <v>411441</v>
      </c>
      <c r="BW113" s="804"/>
      <c r="BX113" s="804"/>
      <c r="BY113" s="804"/>
      <c r="BZ113" s="804"/>
      <c r="CA113" s="804">
        <v>402407</v>
      </c>
      <c r="CB113" s="804"/>
      <c r="CC113" s="804"/>
      <c r="CD113" s="804"/>
      <c r="CE113" s="804"/>
      <c r="CF113" s="862">
        <v>10</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52593</v>
      </c>
      <c r="AB114" s="767"/>
      <c r="AC114" s="767"/>
      <c r="AD114" s="767"/>
      <c r="AE114" s="768"/>
      <c r="AF114" s="769">
        <v>39716</v>
      </c>
      <c r="AG114" s="767"/>
      <c r="AH114" s="767"/>
      <c r="AI114" s="767"/>
      <c r="AJ114" s="768"/>
      <c r="AK114" s="769">
        <v>37363</v>
      </c>
      <c r="AL114" s="767"/>
      <c r="AM114" s="767"/>
      <c r="AN114" s="767"/>
      <c r="AO114" s="768"/>
      <c r="AP114" s="811">
        <v>0.9</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754759</v>
      </c>
      <c r="BR114" s="804"/>
      <c r="BS114" s="804"/>
      <c r="BT114" s="804"/>
      <c r="BU114" s="804"/>
      <c r="BV114" s="804">
        <v>759174</v>
      </c>
      <c r="BW114" s="804"/>
      <c r="BX114" s="804"/>
      <c r="BY114" s="804"/>
      <c r="BZ114" s="804"/>
      <c r="CA114" s="804">
        <v>767201</v>
      </c>
      <c r="CB114" s="804"/>
      <c r="CC114" s="804"/>
      <c r="CD114" s="804"/>
      <c r="CE114" s="804"/>
      <c r="CF114" s="862">
        <v>19.100000000000001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4230</v>
      </c>
      <c r="AB115" s="906"/>
      <c r="AC115" s="906"/>
      <c r="AD115" s="906"/>
      <c r="AE115" s="907"/>
      <c r="AF115" s="908">
        <v>3243</v>
      </c>
      <c r="AG115" s="906"/>
      <c r="AH115" s="906"/>
      <c r="AI115" s="906"/>
      <c r="AJ115" s="907"/>
      <c r="AK115" s="908">
        <v>2905</v>
      </c>
      <c r="AL115" s="906"/>
      <c r="AM115" s="906"/>
      <c r="AN115" s="906"/>
      <c r="AO115" s="907"/>
      <c r="AP115" s="909">
        <v>0.1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355</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692664</v>
      </c>
      <c r="AB117" s="890"/>
      <c r="AC117" s="890"/>
      <c r="AD117" s="890"/>
      <c r="AE117" s="891"/>
      <c r="AF117" s="892">
        <v>673670</v>
      </c>
      <c r="AG117" s="890"/>
      <c r="AH117" s="890"/>
      <c r="AI117" s="890"/>
      <c r="AJ117" s="891"/>
      <c r="AK117" s="892">
        <v>571541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7057545</v>
      </c>
      <c r="BR119" s="832"/>
      <c r="BS119" s="832"/>
      <c r="BT119" s="832"/>
      <c r="BU119" s="832"/>
      <c r="BV119" s="832">
        <v>6673270</v>
      </c>
      <c r="BW119" s="832"/>
      <c r="BX119" s="832"/>
      <c r="BY119" s="832"/>
      <c r="BZ119" s="832"/>
      <c r="CA119" s="832">
        <v>7136377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925</v>
      </c>
      <c r="DH119" s="751"/>
      <c r="DI119" s="751"/>
      <c r="DJ119" s="751"/>
      <c r="DK119" s="752"/>
      <c r="DL119" s="753">
        <v>722</v>
      </c>
      <c r="DM119" s="751"/>
      <c r="DN119" s="751"/>
      <c r="DO119" s="751"/>
      <c r="DP119" s="752"/>
      <c r="DQ119" s="753">
        <v>518</v>
      </c>
      <c r="DR119" s="751"/>
      <c r="DS119" s="751"/>
      <c r="DT119" s="751"/>
      <c r="DU119" s="752"/>
      <c r="DV119" s="835">
        <v>0</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2939237</v>
      </c>
      <c r="BR120" s="829"/>
      <c r="BS120" s="829"/>
      <c r="BT120" s="829"/>
      <c r="BU120" s="829"/>
      <c r="BV120" s="829">
        <v>2510634</v>
      </c>
      <c r="BW120" s="829"/>
      <c r="BX120" s="829"/>
      <c r="BY120" s="829"/>
      <c r="BZ120" s="829"/>
      <c r="CA120" s="829">
        <v>2206814</v>
      </c>
      <c r="CB120" s="829"/>
      <c r="CC120" s="829"/>
      <c r="CD120" s="829"/>
      <c r="CE120" s="829"/>
      <c r="CF120" s="853">
        <v>55.1</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1246541</v>
      </c>
      <c r="DH120" s="829"/>
      <c r="DI120" s="829"/>
      <c r="DJ120" s="829"/>
      <c r="DK120" s="829"/>
      <c r="DL120" s="829">
        <v>945664</v>
      </c>
      <c r="DM120" s="829"/>
      <c r="DN120" s="829"/>
      <c r="DO120" s="829"/>
      <c r="DP120" s="829"/>
      <c r="DQ120" s="829">
        <v>892994</v>
      </c>
      <c r="DR120" s="829"/>
      <c r="DS120" s="829"/>
      <c r="DT120" s="829"/>
      <c r="DU120" s="829"/>
      <c r="DV120" s="830">
        <v>22.3</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7737</v>
      </c>
      <c r="BR121" s="804"/>
      <c r="BS121" s="804"/>
      <c r="BT121" s="804"/>
      <c r="BU121" s="804"/>
      <c r="BV121" s="804">
        <v>6085</v>
      </c>
      <c r="BW121" s="804"/>
      <c r="BX121" s="804"/>
      <c r="BY121" s="804"/>
      <c r="BZ121" s="804"/>
      <c r="CA121" s="804">
        <v>4047</v>
      </c>
      <c r="CB121" s="804"/>
      <c r="CC121" s="804"/>
      <c r="CD121" s="804"/>
      <c r="CE121" s="804"/>
      <c r="CF121" s="862">
        <v>0.1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19484</v>
      </c>
      <c r="DH121" s="804"/>
      <c r="DI121" s="804"/>
      <c r="DJ121" s="804"/>
      <c r="DK121" s="804"/>
      <c r="DL121" s="804">
        <v>49462</v>
      </c>
      <c r="DM121" s="804"/>
      <c r="DN121" s="804"/>
      <c r="DO121" s="804"/>
      <c r="DP121" s="804"/>
      <c r="DQ121" s="804">
        <v>44614</v>
      </c>
      <c r="DR121" s="804"/>
      <c r="DS121" s="804"/>
      <c r="DT121" s="804"/>
      <c r="DU121" s="804"/>
      <c r="DV121" s="781">
        <v>1.1000000000000001</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4676099</v>
      </c>
      <c r="BR122" s="832"/>
      <c r="BS122" s="832"/>
      <c r="BT122" s="832"/>
      <c r="BU122" s="832"/>
      <c r="BV122" s="832">
        <v>4674616</v>
      </c>
      <c r="BW122" s="832"/>
      <c r="BX122" s="832"/>
      <c r="BY122" s="832"/>
      <c r="BZ122" s="832"/>
      <c r="CA122" s="832">
        <v>5108694</v>
      </c>
      <c r="CB122" s="832"/>
      <c r="CC122" s="832"/>
      <c r="CD122" s="832"/>
      <c r="CE122" s="832"/>
      <c r="CF122" s="833">
        <v>127.4</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94356</v>
      </c>
      <c r="DH122" s="804"/>
      <c r="DI122" s="804"/>
      <c r="DJ122" s="804"/>
      <c r="DK122" s="804"/>
      <c r="DL122" s="804">
        <v>59169</v>
      </c>
      <c r="DM122" s="804"/>
      <c r="DN122" s="804"/>
      <c r="DO122" s="804"/>
      <c r="DP122" s="804"/>
      <c r="DQ122" s="804">
        <v>33160</v>
      </c>
      <c r="DR122" s="804"/>
      <c r="DS122" s="804"/>
      <c r="DT122" s="804"/>
      <c r="DU122" s="804"/>
      <c r="DV122" s="781">
        <v>0.8</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7623073</v>
      </c>
      <c r="BR123" s="820"/>
      <c r="BS123" s="820"/>
      <c r="BT123" s="820"/>
      <c r="BU123" s="820"/>
      <c r="BV123" s="820">
        <v>7191335</v>
      </c>
      <c r="BW123" s="820"/>
      <c r="BX123" s="820"/>
      <c r="BY123" s="820"/>
      <c r="BZ123" s="820"/>
      <c r="CA123" s="820">
        <v>7319555</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154</v>
      </c>
      <c r="AB124" s="767"/>
      <c r="AC124" s="767"/>
      <c r="AD124" s="767"/>
      <c r="AE124" s="768"/>
      <c r="AF124" s="769" t="s">
        <v>121</v>
      </c>
      <c r="AG124" s="767"/>
      <c r="AH124" s="767"/>
      <c r="AI124" s="767"/>
      <c r="AJ124" s="768"/>
      <c r="AK124" s="769">
        <v>649</v>
      </c>
      <c r="AL124" s="767"/>
      <c r="AM124" s="767"/>
      <c r="AN124" s="767"/>
      <c r="AO124" s="768"/>
      <c r="AP124" s="811">
        <v>0</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4076</v>
      </c>
      <c r="AB127" s="767"/>
      <c r="AC127" s="767"/>
      <c r="AD127" s="767"/>
      <c r="AE127" s="768"/>
      <c r="AF127" s="769">
        <v>3243</v>
      </c>
      <c r="AG127" s="767"/>
      <c r="AH127" s="767"/>
      <c r="AI127" s="767"/>
      <c r="AJ127" s="768"/>
      <c r="AK127" s="769">
        <v>2256</v>
      </c>
      <c r="AL127" s="767"/>
      <c r="AM127" s="767"/>
      <c r="AN127" s="767"/>
      <c r="AO127" s="768"/>
      <c r="AP127" s="811">
        <v>0.1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8204</v>
      </c>
      <c r="AB128" s="788"/>
      <c r="AC128" s="788"/>
      <c r="AD128" s="788"/>
      <c r="AE128" s="789"/>
      <c r="AF128" s="790">
        <v>2603</v>
      </c>
      <c r="AG128" s="788"/>
      <c r="AH128" s="788"/>
      <c r="AI128" s="788"/>
      <c r="AJ128" s="789"/>
      <c r="AK128" s="790">
        <v>310</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355</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4463177</v>
      </c>
      <c r="AB129" s="767"/>
      <c r="AC129" s="767"/>
      <c r="AD129" s="767"/>
      <c r="AE129" s="768"/>
      <c r="AF129" s="769">
        <v>4335583</v>
      </c>
      <c r="AG129" s="767"/>
      <c r="AH129" s="767"/>
      <c r="AI129" s="767"/>
      <c r="AJ129" s="768"/>
      <c r="AK129" s="769">
        <v>4410535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492506</v>
      </c>
      <c r="AB130" s="767"/>
      <c r="AC130" s="767"/>
      <c r="AD130" s="767"/>
      <c r="AE130" s="768"/>
      <c r="AF130" s="769">
        <v>464737</v>
      </c>
      <c r="AG130" s="767"/>
      <c r="AH130" s="767"/>
      <c r="AI130" s="767"/>
      <c r="AJ130" s="768"/>
      <c r="AK130" s="769">
        <v>402095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4.7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3970671</v>
      </c>
      <c r="AB131" s="751"/>
      <c r="AC131" s="751"/>
      <c r="AD131" s="751"/>
      <c r="AE131" s="752"/>
      <c r="AF131" s="753">
        <v>3870846</v>
      </c>
      <c r="AG131" s="751"/>
      <c r="AH131" s="751"/>
      <c r="AI131" s="751"/>
      <c r="AJ131" s="752"/>
      <c r="AK131" s="753">
        <v>4008440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4.8342962690000002</v>
      </c>
      <c r="AB132" s="732"/>
      <c r="AC132" s="732"/>
      <c r="AD132" s="732"/>
      <c r="AE132" s="733"/>
      <c r="AF132" s="734">
        <v>5.3303593060000001</v>
      </c>
      <c r="AG132" s="732"/>
      <c r="AH132" s="732"/>
      <c r="AI132" s="732"/>
      <c r="AJ132" s="733"/>
      <c r="AK132" s="734">
        <v>4.2194968619999997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4</v>
      </c>
      <c r="AB133" s="711"/>
      <c r="AC133" s="711"/>
      <c r="AD133" s="711"/>
      <c r="AE133" s="712"/>
      <c r="AF133" s="710">
        <v>4.5</v>
      </c>
      <c r="AG133" s="711"/>
      <c r="AH133" s="711"/>
      <c r="AI133" s="711"/>
      <c r="AJ133" s="712"/>
      <c r="AK133" s="710">
        <v>4.7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QrSmFM+lNYeg+B1rgAL2CFWuEp7TAhP2p92QUxQgeQWNFW23I17slMbQ13jn3dR1O28AFa88MczyyqyQxa57A==" saltValue="jo0fxYWikNItBEppg29C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7dRXrknYN3XkASG8e9mwhbGKX3ssLIQ2bpT74djT4YtuBW/ELPhgr8JnQGiy8LdNgI0cOsfR3mdwTILQjaO5DA==" saltValue="x45L+m3q5EnGjlQ/rsGG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8ijVFdH93hWM4PH41E9JxBlP4s8XLp0FZ4PTkkWtGzFflKRiIH6rJwb7S7ifW38Nw1BzyUGAdmYNM+wUDOPCQ==" saltValue="2SC7elNFBFkjJtRYy5KV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1843691</v>
      </c>
      <c r="AP9" s="262">
        <v>168898</v>
      </c>
      <c r="AQ9" s="263">
        <v>118131</v>
      </c>
      <c r="AR9" s="264">
        <v>43</v>
      </c>
    </row>
    <row r="10" spans="1:46" ht="13.5" customHeight="1" x14ac:dyDescent="0.15">
      <c r="A10" s="247"/>
      <c r="AK10" s="1117" t="s">
        <v>484</v>
      </c>
      <c r="AL10" s="1118"/>
      <c r="AM10" s="1118"/>
      <c r="AN10" s="1119"/>
      <c r="AO10" s="265">
        <v>157416</v>
      </c>
      <c r="AP10" s="265">
        <v>14421</v>
      </c>
      <c r="AQ10" s="266">
        <v>19338</v>
      </c>
      <c r="AR10" s="267">
        <v>-25.4</v>
      </c>
    </row>
    <row r="11" spans="1:46" ht="13.5" customHeight="1" x14ac:dyDescent="0.15">
      <c r="A11" s="247"/>
      <c r="AK11" s="1117" t="s">
        <v>485</v>
      </c>
      <c r="AL11" s="1118"/>
      <c r="AM11" s="1118"/>
      <c r="AN11" s="1119"/>
      <c r="AO11" s="265">
        <v>59903</v>
      </c>
      <c r="AP11" s="265">
        <v>5488</v>
      </c>
      <c r="AQ11" s="266">
        <v>1486</v>
      </c>
      <c r="AR11" s="267">
        <v>269.3</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v>51491</v>
      </c>
      <c r="AP13" s="265">
        <v>4717</v>
      </c>
      <c r="AQ13" s="266">
        <v>4880</v>
      </c>
      <c r="AR13" s="267">
        <v>-3.3</v>
      </c>
    </row>
    <row r="14" spans="1:46" ht="13.5" customHeight="1" x14ac:dyDescent="0.15">
      <c r="A14" s="247"/>
      <c r="AK14" s="1117" t="s">
        <v>489</v>
      </c>
      <c r="AL14" s="1118"/>
      <c r="AM14" s="1118"/>
      <c r="AN14" s="1119"/>
      <c r="AO14" s="265">
        <v>13315</v>
      </c>
      <c r="AP14" s="265">
        <v>1220</v>
      </c>
      <c r="AQ14" s="266">
        <v>1912</v>
      </c>
      <c r="AR14" s="267">
        <v>-36.200000000000003</v>
      </c>
    </row>
    <row r="15" spans="1:46" ht="13.5" customHeight="1" x14ac:dyDescent="0.15">
      <c r="A15" s="247"/>
      <c r="AK15" s="1120" t="s">
        <v>490</v>
      </c>
      <c r="AL15" s="1121"/>
      <c r="AM15" s="1121"/>
      <c r="AN15" s="1122"/>
      <c r="AO15" s="265">
        <v>-105755</v>
      </c>
      <c r="AP15" s="265">
        <v>-9688</v>
      </c>
      <c r="AQ15" s="266">
        <v>-7094</v>
      </c>
      <c r="AR15" s="267">
        <v>36.6</v>
      </c>
    </row>
    <row r="16" spans="1:46" x14ac:dyDescent="0.15">
      <c r="A16" s="247"/>
      <c r="AK16" s="1120" t="s">
        <v>177</v>
      </c>
      <c r="AL16" s="1121"/>
      <c r="AM16" s="1121"/>
      <c r="AN16" s="1122"/>
      <c r="AO16" s="265">
        <v>2020061</v>
      </c>
      <c r="AP16" s="265">
        <v>185055</v>
      </c>
      <c r="AQ16" s="266">
        <v>138653</v>
      </c>
      <c r="AR16" s="267">
        <v>33.5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15.3</v>
      </c>
      <c r="AP21" s="278">
        <v>11.03</v>
      </c>
      <c r="AQ21" s="279">
        <v>4.2699999999999996</v>
      </c>
      <c r="AS21" s="280"/>
      <c r="AT21" s="276"/>
    </row>
    <row r="22" spans="1:46" s="248" customFormat="1" x14ac:dyDescent="0.15">
      <c r="A22" s="276"/>
      <c r="AK22" s="1123" t="s">
        <v>496</v>
      </c>
      <c r="AL22" s="1124"/>
      <c r="AM22" s="1124"/>
      <c r="AN22" s="1125"/>
      <c r="AO22" s="281">
        <v>98.1</v>
      </c>
      <c r="AP22" s="282">
        <v>96.9</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419843</v>
      </c>
      <c r="AP32" s="291">
        <v>38461</v>
      </c>
      <c r="AQ32" s="292">
        <v>59716</v>
      </c>
      <c r="AR32" s="293">
        <v>-35.6</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t="s">
        <v>487</v>
      </c>
      <c r="AR34" s="293" t="s">
        <v>487</v>
      </c>
    </row>
    <row r="35" spans="1:46" ht="27" customHeight="1" x14ac:dyDescent="0.15">
      <c r="A35" s="247"/>
      <c r="AK35" s="1107" t="s">
        <v>503</v>
      </c>
      <c r="AL35" s="1108"/>
      <c r="AM35" s="1108"/>
      <c r="AN35" s="1109"/>
      <c r="AO35" s="291">
        <v>111430</v>
      </c>
      <c r="AP35" s="291">
        <v>10208</v>
      </c>
      <c r="AQ35" s="292">
        <v>21226</v>
      </c>
      <c r="AR35" s="293">
        <v>-51.9</v>
      </c>
    </row>
    <row r="36" spans="1:46" ht="27" customHeight="1" x14ac:dyDescent="0.15">
      <c r="A36" s="247"/>
      <c r="AK36" s="1107" t="s">
        <v>504</v>
      </c>
      <c r="AL36" s="1108"/>
      <c r="AM36" s="1108"/>
      <c r="AN36" s="1109"/>
      <c r="AO36" s="291">
        <v>37363</v>
      </c>
      <c r="AP36" s="291">
        <v>3423</v>
      </c>
      <c r="AQ36" s="292">
        <v>5622</v>
      </c>
      <c r="AR36" s="293">
        <v>-39.1</v>
      </c>
    </row>
    <row r="37" spans="1:46" ht="13.5" customHeight="1" x14ac:dyDescent="0.15">
      <c r="A37" s="247"/>
      <c r="AK37" s="1107" t="s">
        <v>505</v>
      </c>
      <c r="AL37" s="1108"/>
      <c r="AM37" s="1108"/>
      <c r="AN37" s="1109"/>
      <c r="AO37" s="291">
        <v>2905</v>
      </c>
      <c r="AP37" s="291">
        <v>266</v>
      </c>
      <c r="AQ37" s="292">
        <v>447</v>
      </c>
      <c r="AR37" s="293">
        <v>-40.5</v>
      </c>
    </row>
    <row r="38" spans="1:46" ht="27" customHeight="1" x14ac:dyDescent="0.15">
      <c r="A38" s="247"/>
      <c r="AK38" s="1110" t="s">
        <v>506</v>
      </c>
      <c r="AL38" s="1111"/>
      <c r="AM38" s="1111"/>
      <c r="AN38" s="1112"/>
      <c r="AO38" s="294" t="s">
        <v>487</v>
      </c>
      <c r="AP38" s="294" t="s">
        <v>487</v>
      </c>
      <c r="AQ38" s="295">
        <v>23</v>
      </c>
      <c r="AR38" s="283" t="s">
        <v>487</v>
      </c>
      <c r="AS38" s="290"/>
    </row>
    <row r="39" spans="1:46" x14ac:dyDescent="0.15">
      <c r="A39" s="247"/>
      <c r="AK39" s="1110" t="s">
        <v>507</v>
      </c>
      <c r="AL39" s="1111"/>
      <c r="AM39" s="1111"/>
      <c r="AN39" s="1112"/>
      <c r="AO39" s="291">
        <v>-310</v>
      </c>
      <c r="AP39" s="291">
        <v>-28</v>
      </c>
      <c r="AQ39" s="292">
        <v>-1646</v>
      </c>
      <c r="AR39" s="293">
        <v>-98.3</v>
      </c>
      <c r="AS39" s="290"/>
    </row>
    <row r="40" spans="1:46" ht="27" customHeight="1" x14ac:dyDescent="0.15">
      <c r="A40" s="247"/>
      <c r="AK40" s="1107" t="s">
        <v>508</v>
      </c>
      <c r="AL40" s="1108"/>
      <c r="AM40" s="1108"/>
      <c r="AN40" s="1109"/>
      <c r="AO40" s="291">
        <v>-402095</v>
      </c>
      <c r="AP40" s="291">
        <v>-36835</v>
      </c>
      <c r="AQ40" s="292">
        <v>-57881</v>
      </c>
      <c r="AR40" s="293">
        <v>-36.4</v>
      </c>
      <c r="AS40" s="290"/>
    </row>
    <row r="41" spans="1:46" x14ac:dyDescent="0.15">
      <c r="A41" s="247"/>
      <c r="AK41" s="1113" t="s">
        <v>287</v>
      </c>
      <c r="AL41" s="1114"/>
      <c r="AM41" s="1114"/>
      <c r="AN41" s="1115"/>
      <c r="AO41" s="291">
        <v>169136</v>
      </c>
      <c r="AP41" s="291">
        <v>15494</v>
      </c>
      <c r="AQ41" s="292">
        <v>27507</v>
      </c>
      <c r="AR41" s="293">
        <v>-43.7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470730</v>
      </c>
      <c r="AN51" s="313">
        <v>40213</v>
      </c>
      <c r="AO51" s="314">
        <v>-46.4</v>
      </c>
      <c r="AP51" s="315">
        <v>94796</v>
      </c>
      <c r="AQ51" s="316">
        <v>1.4</v>
      </c>
      <c r="AR51" s="317">
        <v>-47.8</v>
      </c>
    </row>
    <row r="52" spans="1:44" x14ac:dyDescent="0.15">
      <c r="A52" s="247"/>
      <c r="AK52" s="318"/>
      <c r="AL52" s="319" t="s">
        <v>518</v>
      </c>
      <c r="AM52" s="320">
        <v>250673</v>
      </c>
      <c r="AN52" s="321">
        <v>21414</v>
      </c>
      <c r="AO52" s="322">
        <v>-45.4</v>
      </c>
      <c r="AP52" s="323">
        <v>55781</v>
      </c>
      <c r="AQ52" s="324">
        <v>4.5999999999999996</v>
      </c>
      <c r="AR52" s="325">
        <v>-50</v>
      </c>
    </row>
    <row r="53" spans="1:44" x14ac:dyDescent="0.15">
      <c r="A53" s="247"/>
      <c r="AK53" s="303" t="s">
        <v>519</v>
      </c>
      <c r="AL53" s="304"/>
      <c r="AM53" s="312">
        <v>300320</v>
      </c>
      <c r="AN53" s="313">
        <v>26138</v>
      </c>
      <c r="AO53" s="314">
        <v>-35</v>
      </c>
      <c r="AP53" s="315">
        <v>85942</v>
      </c>
      <c r="AQ53" s="316">
        <v>-9.3000000000000007</v>
      </c>
      <c r="AR53" s="317">
        <v>-25.7</v>
      </c>
    </row>
    <row r="54" spans="1:44" x14ac:dyDescent="0.15">
      <c r="A54" s="247"/>
      <c r="AK54" s="318"/>
      <c r="AL54" s="319" t="s">
        <v>518</v>
      </c>
      <c r="AM54" s="320">
        <v>229414</v>
      </c>
      <c r="AN54" s="321">
        <v>19966</v>
      </c>
      <c r="AO54" s="322">
        <v>-6.8</v>
      </c>
      <c r="AP54" s="323">
        <v>48630</v>
      </c>
      <c r="AQ54" s="324">
        <v>-12.8</v>
      </c>
      <c r="AR54" s="325">
        <v>6</v>
      </c>
    </row>
    <row r="55" spans="1:44" x14ac:dyDescent="0.15">
      <c r="A55" s="247"/>
      <c r="AK55" s="303" t="s">
        <v>520</v>
      </c>
      <c r="AL55" s="304"/>
      <c r="AM55" s="312">
        <v>445800</v>
      </c>
      <c r="AN55" s="313">
        <v>39577</v>
      </c>
      <c r="AO55" s="314">
        <v>51.4</v>
      </c>
      <c r="AP55" s="315">
        <v>95007</v>
      </c>
      <c r="AQ55" s="316">
        <v>10.5</v>
      </c>
      <c r="AR55" s="317">
        <v>40.9</v>
      </c>
    </row>
    <row r="56" spans="1:44" x14ac:dyDescent="0.15">
      <c r="A56" s="247"/>
      <c r="AK56" s="318"/>
      <c r="AL56" s="319" t="s">
        <v>518</v>
      </c>
      <c r="AM56" s="320">
        <v>296433</v>
      </c>
      <c r="AN56" s="321">
        <v>26317</v>
      </c>
      <c r="AO56" s="322">
        <v>31.8</v>
      </c>
      <c r="AP56" s="323">
        <v>48509</v>
      </c>
      <c r="AQ56" s="324">
        <v>-0.2</v>
      </c>
      <c r="AR56" s="325">
        <v>32</v>
      </c>
    </row>
    <row r="57" spans="1:44" x14ac:dyDescent="0.15">
      <c r="A57" s="247"/>
      <c r="AK57" s="303" t="s">
        <v>521</v>
      </c>
      <c r="AL57" s="304"/>
      <c r="AM57" s="312">
        <v>1058769</v>
      </c>
      <c r="AN57" s="313">
        <v>95609</v>
      </c>
      <c r="AO57" s="314">
        <v>141.6</v>
      </c>
      <c r="AP57" s="315">
        <v>98176</v>
      </c>
      <c r="AQ57" s="316">
        <v>3.3</v>
      </c>
      <c r="AR57" s="317">
        <v>138.30000000000001</v>
      </c>
    </row>
    <row r="58" spans="1:44" x14ac:dyDescent="0.15">
      <c r="A58" s="247"/>
      <c r="AK58" s="318"/>
      <c r="AL58" s="319" t="s">
        <v>518</v>
      </c>
      <c r="AM58" s="320">
        <v>900542</v>
      </c>
      <c r="AN58" s="321">
        <v>81320</v>
      </c>
      <c r="AO58" s="322">
        <v>209</v>
      </c>
      <c r="AP58" s="323">
        <v>58489</v>
      </c>
      <c r="AQ58" s="324">
        <v>20.6</v>
      </c>
      <c r="AR58" s="325">
        <v>188.4</v>
      </c>
    </row>
    <row r="59" spans="1:44" x14ac:dyDescent="0.15">
      <c r="A59" s="247"/>
      <c r="AK59" s="303" t="s">
        <v>522</v>
      </c>
      <c r="AL59" s="304"/>
      <c r="AM59" s="312">
        <v>1458145</v>
      </c>
      <c r="AN59" s="313">
        <v>133579</v>
      </c>
      <c r="AO59" s="314">
        <v>39.700000000000003</v>
      </c>
      <c r="AP59" s="315">
        <v>119283</v>
      </c>
      <c r="AQ59" s="316">
        <v>21.5</v>
      </c>
      <c r="AR59" s="317">
        <v>18.2</v>
      </c>
    </row>
    <row r="60" spans="1:44" x14ac:dyDescent="0.15">
      <c r="A60" s="247"/>
      <c r="AK60" s="318"/>
      <c r="AL60" s="319" t="s">
        <v>518</v>
      </c>
      <c r="AM60" s="320">
        <v>1165314</v>
      </c>
      <c r="AN60" s="321">
        <v>106753</v>
      </c>
      <c r="AO60" s="322">
        <v>31.3</v>
      </c>
      <c r="AP60" s="323">
        <v>64747</v>
      </c>
      <c r="AQ60" s="324">
        <v>10.7</v>
      </c>
      <c r="AR60" s="325">
        <v>20.6</v>
      </c>
    </row>
    <row r="61" spans="1:44" x14ac:dyDescent="0.15">
      <c r="A61" s="247"/>
      <c r="AK61" s="303" t="s">
        <v>523</v>
      </c>
      <c r="AL61" s="326"/>
      <c r="AM61" s="312">
        <v>746753</v>
      </c>
      <c r="AN61" s="313">
        <v>67023</v>
      </c>
      <c r="AO61" s="314">
        <v>30.3</v>
      </c>
      <c r="AP61" s="315">
        <v>98641</v>
      </c>
      <c r="AQ61" s="327">
        <v>5.5</v>
      </c>
      <c r="AR61" s="317">
        <v>24.8</v>
      </c>
    </row>
    <row r="62" spans="1:44" x14ac:dyDescent="0.15">
      <c r="A62" s="247"/>
      <c r="AK62" s="318"/>
      <c r="AL62" s="319" t="s">
        <v>518</v>
      </c>
      <c r="AM62" s="320">
        <v>568475</v>
      </c>
      <c r="AN62" s="321">
        <v>51154</v>
      </c>
      <c r="AO62" s="322">
        <v>44</v>
      </c>
      <c r="AP62" s="323">
        <v>55231</v>
      </c>
      <c r="AQ62" s="324">
        <v>4.5999999999999996</v>
      </c>
      <c r="AR62" s="325">
        <v>39.4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z7Gr6q2PbRgPDFZNvcfkm/D3Ahue2kr4wYY2aeMpdg7TcYGMy0dp213PLsI6FE9CZ0143/dU1q5quoIkkS0pw==" saltValue="PtHr0qVTDWIb2pGPsi48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27a0FcpfJHsdwfVmPxg9qxv6EI+Tdx7dQyAvpozfTs0cpmvkprm6zDEdZl5jwlm8ktr3tXeyfMmm4GqyciMldQ==" saltValue="Fs8qUIPhmM1u3L6yp/IL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SsR2W+sT9eD5P2fLkvASGYhEc+rAsnd+JDVYduOd4FC5XExEhjuJBygwcDR3a8SOiR9bd7AjgZj9gq8XSgjFnQ==" saltValue="0RXBo4msNCKFa2CCSvHx6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12.06</v>
      </c>
      <c r="G47" s="12">
        <v>17.84</v>
      </c>
      <c r="H47" s="12">
        <v>13.48</v>
      </c>
      <c r="I47" s="12">
        <v>15.89</v>
      </c>
      <c r="J47" s="13">
        <v>15.87</v>
      </c>
    </row>
    <row r="48" spans="2:10" ht="57.75" customHeight="1" x14ac:dyDescent="0.15">
      <c r="B48" s="14"/>
      <c r="C48" s="1128" t="s">
        <v>4</v>
      </c>
      <c r="D48" s="1128"/>
      <c r="E48" s="1129"/>
      <c r="F48" s="15">
        <v>4.59</v>
      </c>
      <c r="G48" s="16">
        <v>4.2300000000000004</v>
      </c>
      <c r="H48" s="16">
        <v>3.54</v>
      </c>
      <c r="I48" s="16">
        <v>4.6900000000000004</v>
      </c>
      <c r="J48" s="17">
        <v>5.1100000000000003</v>
      </c>
    </row>
    <row r="49" spans="2:10" ht="57.75" customHeight="1" thickBot="1" x14ac:dyDescent="0.2">
      <c r="B49" s="18"/>
      <c r="C49" s="1130" t="s">
        <v>5</v>
      </c>
      <c r="D49" s="1130"/>
      <c r="E49" s="1131"/>
      <c r="F49" s="19">
        <v>3.91</v>
      </c>
      <c r="G49" s="20">
        <v>4.32</v>
      </c>
      <c r="H49" s="20" t="s">
        <v>530</v>
      </c>
      <c r="I49" s="20">
        <v>6.75</v>
      </c>
      <c r="J49" s="21">
        <v>1.55</v>
      </c>
    </row>
    <row r="50" spans="2:10" x14ac:dyDescent="0.15"/>
  </sheetData>
  <sheetProtection algorithmName="SHA-512" hashValue="U3M1GuYfBRDLQcJIuSnmGSMzM4mwrFwKkezQ7vIkchnV0BxUsdDW87+E3X/6JUJzjY72bA5GbpVkddZd4t2F3A==" saltValue="BxjKiYLdct77gziE1+mL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祐輔</cp:lastModifiedBy>
  <dcterms:created xsi:type="dcterms:W3CDTF">2026-02-23T04:37:25Z</dcterms:created>
  <dcterms:modified xsi:type="dcterms:W3CDTF">2026-03-17T01:07:13Z</dcterms:modified>
  <cp:category/>
</cp:coreProperties>
</file>