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09岩沼市〇\"/>
    </mc:Choice>
  </mc:AlternateContent>
  <xr:revisionPtr revIDLastSave="0" documentId="13_ncr:1_{E0376967-0DD3-4769-B8FD-38447D355428}" xr6:coauthVersionLast="47" xr6:coauthVersionMax="47" xr10:uidLastSave="{00000000-0000-0000-0000-000000000000}"/>
  <bookViews>
    <workbookView xWindow="-28920" yWindow="-19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 i="12" l="1"/>
  <c r="AK32" i="12" l="1"/>
  <c r="AP32" i="12"/>
  <c r="V32" i="12"/>
  <c r="Q32" i="12"/>
  <c r="AA30" i="12" l="1"/>
  <c r="AA32" i="12"/>
  <c r="AA34" i="12"/>
  <c r="AA29" i="12"/>
  <c r="AA28" i="12" l="1"/>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 r="BW34" i="10" l="1"/>
  <c r="BW35" i="10" s="1"/>
  <c r="BW36" i="10" s="1"/>
  <c r="BW37" i="10" s="1"/>
  <c r="BW38" i="10" s="1"/>
  <c r="BW39" i="10" s="1"/>
  <c r="BW40" i="10" s="1"/>
  <c r="CO34" i="10" l="1"/>
</calcChain>
</file>

<file path=xl/sharedStrings.xml><?xml version="1.0" encoding="utf-8"?>
<sst xmlns="http://schemas.openxmlformats.org/spreadsheetml/2006/main" count="1099" uniqueCount="567">
  <si>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</si>
  <si>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</si>
  <si>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</si>
  <si>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</si>
  <si>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</si>
  <si>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</si>
  <si>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</si>
  <si>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</si>
  <si>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</si>
  <si>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</si>
  <si>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</si>
  <si>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</si>
  <si>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</si>
  <si>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</si>
  <si>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</si>
  <si>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</si>
  <si>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</si>
  <si>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</si>
  <si>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</si>
  <si>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</si>
  <si>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</si>
  <si>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</si>
  <si>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</si>
  <si>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</si>
  <si>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</si>
  <si>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</si>
  <si>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</si>
  <si>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</si>
  <si>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</si>
  <si>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</si>
  <si>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</si>
  <si>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</si>
  <si>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</si>
  <si>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</si>
  <si>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</si>
  <si>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</si>
  <si>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</si>
  <si>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</si>
  <si>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</si>
  <si>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</si>
  <si>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</si>
  <si>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</si>
  <si>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</si>
  <si>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</si>
  <si>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</si>
  <si>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</si>
  <si>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</si>
  <si>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</si>
  <si>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</si>
  <si>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</si>
  <si>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</si>
  <si>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</si>
  <si>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</si>
  <si>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</si>
  <si>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</si>
  <si>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</si>
  <si>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</si>
  <si>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</si>
  <si>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</si>
  <si>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</si>
  <si>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</si>
  <si>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</si>
  <si>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</si>
  <si>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</si>
  <si>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</si>
  <si>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</si>
  <si>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</si>
  <si>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</si>
  <si>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</si>
  <si>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</si>
  <si>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</si>
  <si>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</si>
  <si>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</si>
  <si>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</si>
  <si>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</si>
  <si>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</si>
  <si>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</si>
  <si>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</si>
  <si>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</si>
  <si>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</si>
  <si>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</si>
  <si>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</si>
  <si>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</si>
  <si>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</si>
  <si>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</si>
  <si>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</si>
  <si>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</si>
  <si>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</si>
  <si>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</si>
  <si>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</si>
  <si>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</si>
  <si>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</si>
  <si>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</si>
  <si>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</si>
  <si>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岩沼市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</si>
  <si>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</si>
  <si>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</si>
  <si>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</si>
  <si>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</si>
  <si>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</si>
  <si>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</si>
  <si>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</si>
  <si>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</si>
  <si>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</si>
  <si>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</si>
  <si>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</si>
  <si>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</si>
  <si>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</si>
  <si>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</si>
  <si>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</si>
  <si>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</si>
  <si>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</si>
  <si>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</si>
  <si>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</si>
  <si>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</si>
  <si>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</si>
  <si>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</si>
  <si>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</si>
  <si>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</si>
  <si>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</si>
  <si>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</si>
  <si>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</si>
  <si>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</si>
  <si>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</si>
  <si>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</si>
  <si>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</si>
  <si>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</si>
  <si>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</si>
  <si>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</si>
  <si>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</si>
  <si>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</si>
  <si>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</si>
  <si>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</si>
  <si>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</si>
  <si>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</si>
  <si>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</si>
  <si>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</si>
  <si>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</si>
  <si>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</si>
  <si>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</si>
  <si>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</si>
  <si>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</si>
  <si>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</si>
  <si>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</si>
  <si>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</si>
  <si>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</si>
  <si>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</si>
  <si>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</si>
  <si>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</si>
  <si>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</si>
  <si>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</si>
  <si>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</si>
  <si>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</si>
  <si>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</si>
  <si>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</si>
  <si>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</si>
  <si>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</si>
  <si>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</si>
  <si>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</si>
  <si>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</si>
  <si>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</si>
  <si>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</si>
  <si>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</si>
  <si>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</si>
  <si>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</si>
  <si>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</si>
  <si>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</si>
  <si>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</si>
  <si>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</si>
  <si>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</si>
  <si>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</si>
  <si>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</si>
  <si>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</si>
  <si>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</si>
  <si>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</si>
  <si>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</si>
  <si>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</si>
  <si>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</si>
  <si>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</si>
  <si>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</si>
  <si>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</si>
  <si>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</si>
  <si>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</si>
  <si>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</si>
  <si>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</si>
  <si>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</si>
  <si>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</si>
  <si>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</si>
  <si>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</si>
  <si>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</si>
  <si>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</si>
  <si>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</si>
  <si>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</si>
  <si>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</si>
  <si>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</si>
  <si>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</si>
  <si>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</si>
  <si>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</si>
  <si>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</si>
  <si>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</si>
  <si>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</si>
  <si>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</si>
  <si>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</si>
  <si>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宮城県岩沼市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</si>
  <si>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</si>
  <si>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</si>
  <si>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</si>
  <si>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</si>
  <si>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</si>
  <si>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</si>
  <si>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</si>
  <si>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</si>
  <si>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</si>
  <si>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</si>
  <si>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</si>
  <si>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</si>
  <si>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</si>
  <si>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</si>
  <si>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</si>
  <si>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</si>
  <si>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</si>
  <si>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</si>
  <si>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</si>
  <si>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</si>
  <si>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</si>
  <si>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</si>
  <si>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</si>
  <si>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</si>
  <si>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</si>
  <si>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</si>
  <si>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</si>
  <si>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</si>
  <si>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</si>
  <si>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</si>
  <si>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</si>
  <si>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</si>
  <si>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</si>
  <si>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</si>
  <si>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</si>
  <si>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</si>
  <si>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</si>
  <si>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</si>
  <si>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</si>
  <si>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</si>
  <si>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</si>
  <si>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</si>
  <si>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</si>
  <si>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</si>
  <si>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</si>
  <si>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</si>
  <si>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</si>
  <si>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</si>
  <si>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</si>
  <si>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</si>
  <si>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</si>
  <si>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</si>
  <si>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</si>
  <si>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</si>
  <si>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</si>
  <si>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</si>
  <si>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</si>
  <si>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</si>
  <si>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</si>
  <si>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</si>
  <si>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</si>
  <si>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</si>
  <si>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</si>
  <si>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</si>
  <si>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</si>
  <si>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</si>
  <si>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</si>
  <si>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</si>
  <si>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</si>
  <si>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</si>
  <si>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</si>
  <si>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</si>
  <si>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</si>
  <si>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</si>
  <si>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</si>
  <si>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</si>
  <si>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</si>
  <si>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</si>
  <si>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</si>
  <si>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</si>
  <si>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</si>
  <si>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</si>
  <si>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</si>
  <si>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</si>
  <si>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</si>
  <si>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</si>
  <si>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</si>
  <si>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</si>
  <si>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</si>
  <si>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</si>
  <si>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</si>
  <si>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</si>
  <si>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</si>
  <si>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</si>
  <si>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</si>
  <si>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</si>
  <si>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</si>
  <si>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</si>
  <si>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</si>
  <si>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</si>
  <si>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</si>
  <si>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</si>
  <si>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</si>
  <si>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</si>
  <si>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</si>
  <si>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</si>
  <si>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</si>
  <si>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</si>
  <si>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</si>
  <si>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</si>
  <si>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</si>
  <si>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</si>
  <si>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</si>
  <si>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</si>
  <si>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</si>
  <si>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</si>
  <si>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</si>
  <si>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</si>
  <si>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</si>
  <si>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</si>
  <si>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</si>
  <si>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</si>
  <si>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</si>
  <si>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</si>
  <si>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</si>
  <si>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</si>
  <si>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</si>
  <si>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</si>
  <si>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</si>
  <si>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</si>
  <si>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</si>
  <si>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</si>
  <si>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</si>
  <si>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</si>
  <si>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</si>
  <si>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</si>
  <si>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</si>
  <si>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</si>
  <si>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</si>
  <si>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</si>
  <si>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</si>
  <si>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</si>
  <si>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</si>
  <si>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</si>
  <si>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</si>
  <si>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</si>
  <si>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</si>
  <si>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</si>
  <si>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</si>
  <si>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</si>
  <si>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宮城県岩沼市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</si>
  <si>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</si>
  <si>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</si>
  <si>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</si>
  <si>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</si>
  <si>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</si>
  <si>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</si>
  <si>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</si>
  <si>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</si>
  <si>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</si>
  <si>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</si>
  <si>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</si>
  <si>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</si>
  <si>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</si>
  <si>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</si>
  <si>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</si>
  <si>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</si>
  <si>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</si>
  <si>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</si>
  <si>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</si>
  <si>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</si>
  <si>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</si>
  <si>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</si>
  <si>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</si>
  <si>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</si>
  <si>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</si>
  <si>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</si>
  <si>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</si>
  <si>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</si>
  <si>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</si>
  <si>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</si>
  <si>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</si>
  <si>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</si>
  <si>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</si>
  <si>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</si>
  <si>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</si>
  <si>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</si>
  <si>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</si>
  <si>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</si>
  <si>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</si>
  <si>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特定公共下水道事業会計</t>
    <phoneticPr fontId="5"/>
  </si>
  <si>
    <t>矢野目西地区土地区画整理事業特別会計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</si>
  <si>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</si>
  <si>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</si>
  <si>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</si>
  <si>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</si>
  <si>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</si>
  <si>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</si>
  <si>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</si>
  <si>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</si>
  <si>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</si>
  <si>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</si>
  <si>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</si>
  <si>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</si>
  <si>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</si>
  <si>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</si>
  <si>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</si>
  <si>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</si>
  <si>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</si>
  <si>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</si>
  <si>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</si>
  <si>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</si>
  <si>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</si>
  <si>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</si>
  <si>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</si>
  <si>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</si>
  <si>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</si>
  <si>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</si>
  <si>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</si>
  <si>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</si>
  <si>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</si>
  <si>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</si>
  <si>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</si>
  <si>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</si>
  <si>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</si>
  <si>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</si>
  <si>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</si>
  <si>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</si>
  <si>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</si>
  <si>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</si>
  <si>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</si>
  <si>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</si>
  <si>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</si>
  <si>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</si>
  <si>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</si>
  <si>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</si>
  <si>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</si>
  <si>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</si>
  <si>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</si>
  <si>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</si>
  <si>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</si>
  <si>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</si>
  <si>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</si>
  <si>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</si>
  <si>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</si>
  <si>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</si>
  <si>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</si>
  <si>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</si>
  <si>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</si>
  <si>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</si>
  <si>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</si>
  <si>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</si>
  <si>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</si>
  <si>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</si>
  <si>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</si>
  <si>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</si>
  <si>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</si>
  <si>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</si>
  <si>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</si>
  <si>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</si>
  <si>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</si>
  <si>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</si>
  <si>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</si>
  <si>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</si>
  <si>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</si>
  <si>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</si>
  <si>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</si>
  <si>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</si>
  <si>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</si>
  <si>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</si>
  <si>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</si>
  <si>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</si>
  <si>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</si>
  <si>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</si>
  <si>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</si>
  <si>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</si>
  <si>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</si>
  <si>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</si>
  <si>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</si>
  <si>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</si>
  <si>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</si>
  <si>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</si>
  <si>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</si>
  <si>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</si>
  <si>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</si>
  <si>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</si>
  <si>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</si>
  <si>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</si>
  <si>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</si>
  <si>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</si>
  <si>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</si>
  <si>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</si>
  <si>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</si>
  <si>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</si>
  <si>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</si>
  <si>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</si>
  <si>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</si>
  <si>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</si>
  <si>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</si>
  <si>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</si>
  <si>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</si>
  <si>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</si>
  <si>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</si>
  <si>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</si>
  <si>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</si>
  <si>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</si>
  <si>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</si>
  <si>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</si>
  <si>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</si>
  <si>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</si>
  <si>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</si>
  <si>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</si>
  <si>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</si>
  <si>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</si>
  <si>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</si>
  <si>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</si>
  <si>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</si>
  <si>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</si>
  <si>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</si>
  <si>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</si>
  <si>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</si>
  <si>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</si>
  <si>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</si>
  <si>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</si>
  <si>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</si>
  <si>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</si>
  <si>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</si>
  <si>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</si>
  <si>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10.24</t>
  </si>
  <si>
    <t>▲ 12.65</t>
  </si>
  <si>
    <t>▲ 3.83</t>
  </si>
  <si>
    <t>▲ 12.27</t>
  </si>
  <si>
    <t>▲ 6.32</t>
  </si>
  <si>
    <t>水道事業会計</t>
  </si>
  <si>
    <t>下水道事業会計</t>
  </si>
  <si>
    <t>一般会計</t>
  </si>
  <si>
    <t>特定公共下水道事業会計</t>
  </si>
  <si>
    <t>介護保険事業特別会計</t>
  </si>
  <si>
    <t>矢野目西地区土地区画整理事業特別会計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</si>
  <si>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</si>
  <si>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</si>
  <si>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</si>
  <si>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</si>
  <si>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</si>
  <si>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</si>
  <si>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</si>
  <si>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</si>
  <si>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</si>
  <si>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亘理名取共立衛生処理組合</t>
  </si>
  <si>
    <t>宮城県市町村職員退職手当組合</t>
  </si>
  <si>
    <t>宮城県市町村非常勤消防団員補償報償組合</t>
  </si>
  <si>
    <t>亘理地区行政事務組合</t>
  </si>
  <si>
    <t>宮城県市町村自治振興センター</t>
  </si>
  <si>
    <t>宮城県後期高齢者医療広域連合</t>
  </si>
  <si>
    <t>宮城県後期高齢者医療事業会計</t>
  </si>
  <si>
    <t>株式会社エフエムいわぬま</t>
    <rPh sb="0" eb="4">
      <t>カブシキガイシャ</t>
    </rPh>
    <phoneticPr fontId="2"/>
  </si>
  <si>
    <t>-</t>
    <phoneticPr fontId="2"/>
  </si>
  <si>
    <t>-</t>
    <phoneticPr fontId="38"/>
  </si>
  <si>
    <t>施設保全整備基金</t>
    <phoneticPr fontId="5"/>
  </si>
  <si>
    <t>まち・ひと・しごと・創生推進基金</t>
    <phoneticPr fontId="5"/>
  </si>
  <si>
    <t>空港周辺地域環境整備基金</t>
    <phoneticPr fontId="5"/>
  </si>
  <si>
    <t>福祉基金</t>
    <phoneticPr fontId="5"/>
  </si>
  <si>
    <t>震災復興基金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</si>
</sst>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22C4-4F05-8638-C329B92CF2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76250</c:v>
                </c:pt>
                <c:pt idx="1">
                  <c:v>43783</c:v>
                </c:pt>
                <c:pt idx="2">
                  <c:v>41207</c:v>
                </c:pt>
                <c:pt idx="3">
                  <c:v>26905</c:v>
                </c:pt>
                <c:pt idx="4">
                  <c:v>41894</c:v>
                </c:pt>
              </c:numCache>
            </c:numRef>
          </c:val>
          <c:smooth val="0"/>
          <c:extLst>
            <c:ext xmlns:c16="http://schemas.microsoft.com/office/drawing/2014/chart" uri="{C3380CC4-5D6E-409C-BE32-E72D297353CC}">
              <c16:uniqueId val="{00000001-22C4-4F05-8638-C329B92CF2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15.61</c:v>
                </c:pt>
                <c:pt idx="1">
                  <c:v>13.89</c:v>
                </c:pt>
                <c:pt idx="2">
                  <c:v>13.58</c:v>
                </c:pt>
                <c:pt idx="3">
                  <c:v>10.54</c:v>
                </c:pt>
                <c:pt idx="4">
                  <c:v>10.79</c:v>
                </c:pt>
              </c:numCache>
            </c:numRef>
          </c:val>
          <c:extLst>
            <c:ext xmlns:c16="http://schemas.microsoft.com/office/drawing/2014/chart" uri="{C3380CC4-5D6E-409C-BE32-E72D297353CC}">
              <c16:uniqueId val="{00000000-366A-4984-A4A1-9EAED02461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41.96</c:v>
                </c:pt>
                <c:pt idx="1">
                  <c:v>36.94</c:v>
                </c:pt>
                <c:pt idx="2">
                  <c:v>41.72</c:v>
                </c:pt>
                <c:pt idx="3">
                  <c:v>37.270000000000003</c:v>
                </c:pt>
                <c:pt idx="4">
                  <c:v>34.54</c:v>
                </c:pt>
              </c:numCache>
            </c:numRef>
          </c:val>
          <c:extLst>
            <c:ext xmlns:c16="http://schemas.microsoft.com/office/drawing/2014/chart" uri="{C3380CC4-5D6E-409C-BE32-E72D297353CC}">
              <c16:uniqueId val="{00000001-366A-4984-A4A1-9EAED02461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-10.24</c:v>
                </c:pt>
                <c:pt idx="1">
                  <c:v>-12.65</c:v>
                </c:pt>
                <c:pt idx="2">
                  <c:v>-3.83</c:v>
                </c:pt>
                <c:pt idx="3">
                  <c:v>-12.27</c:v>
                </c:pt>
                <c:pt idx="4">
                  <c:v>-6.32</c:v>
                </c:pt>
              </c:numCache>
            </c:numRef>
          </c:val>
          <c:smooth val="0"/>
          <c:extLst>
            <c:ext xmlns:c16="http://schemas.microsoft.com/office/drawing/2014/chart" uri="{C3380CC4-5D6E-409C-BE32-E72D297353CC}">
              <c16:uniqueId val="{00000002-366A-4984-A4A1-9EAED02461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E3-4049-A69E-0E58923933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E3-4049-A69E-0E589239332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0.12</c:v>
                </c:pt>
                <c:pt idx="4">
                  <c:v>#N/A</c:v>
                </c:pt>
                <c:pt idx="5">
                  <c:v>0.1</c:v>
                </c:pt>
                <c:pt idx="6">
                  <c:v>#N/A</c:v>
                </c:pt>
                <c:pt idx="7">
                  <c:v>0.14000000000000001</c:v>
                </c:pt>
                <c:pt idx="8">
                  <c:v>#N/A</c:v>
                </c:pt>
                <c:pt idx="9">
                  <c:v>0.08</c:v>
                </c:pt>
              </c:numCache>
            </c:numRef>
          </c:val>
          <c:extLst>
            <c:ext xmlns:c16="http://schemas.microsoft.com/office/drawing/2014/chart" uri="{C3380CC4-5D6E-409C-BE32-E72D297353CC}">
              <c16:uniqueId val="{00000002-BDE3-4049-A69E-0E589239332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c:v>
                </c:pt>
                <c:pt idx="2">
                  <c:v>#N/A</c:v>
                </c:pt>
                <c:pt idx="3">
                  <c:v>0.93</c:v>
                </c:pt>
                <c:pt idx="4">
                  <c:v>#N/A</c:v>
                </c:pt>
                <c:pt idx="5">
                  <c:v>1.42</c:v>
                </c:pt>
                <c:pt idx="6">
                  <c:v>#N/A</c:v>
                </c:pt>
                <c:pt idx="7">
                  <c:v>1.02</c:v>
                </c:pt>
                <c:pt idx="8">
                  <c:v>#N/A</c:v>
                </c:pt>
                <c:pt idx="9">
                  <c:v>0.44</c:v>
                </c:pt>
              </c:numCache>
            </c:numRef>
          </c:val>
          <c:extLst>
            <c:ext xmlns:c16="http://schemas.microsoft.com/office/drawing/2014/chart" uri="{C3380CC4-5D6E-409C-BE32-E72D297353CC}">
              <c16:uniqueId val="{00000003-BDE3-4049-A69E-0E5892393326}"/>
            </c:ext>
          </c:extLst>
        </c:ser>
        <c:ser>
          <c:idx val="4"/>
          <c:order val="4"/>
          <c:tx>
            <c:strRef>
              <c:f>データシート!$A$31</c:f>
              <c:strCache>
                <c:ptCount val="1"/>
                <c:pt idx="0">
                  <c:v>矢野目西地区土地区画整理事業特別会計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3.83</c:v>
                </c:pt>
                <c:pt idx="2">
                  <c:v>#N/A</c:v>
                </c:pt>
                <c:pt idx="3">
                  <c:v>3.48</c:v>
                </c:pt>
                <c:pt idx="4">
                  <c:v>#N/A</c:v>
                </c:pt>
                <c:pt idx="5">
                  <c:v>1.43</c:v>
                </c:pt>
                <c:pt idx="6">
                  <c:v>#N/A</c:v>
                </c:pt>
                <c:pt idx="7">
                  <c:v>1.35</c:v>
                </c:pt>
                <c:pt idx="8">
                  <c:v>#N/A</c:v>
                </c:pt>
                <c:pt idx="9">
                  <c:v>0.56999999999999995</c:v>
                </c:pt>
              </c:numCache>
            </c:numRef>
          </c:val>
          <c:extLst>
            <c:ext xmlns:c16="http://schemas.microsoft.com/office/drawing/2014/chart" uri="{C3380CC4-5D6E-409C-BE32-E72D297353CC}">
              <c16:uniqueId val="{00000004-BDE3-4049-A69E-0E589239332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c:v>
                </c:pt>
                <c:pt idx="2">
                  <c:v>#N/A</c:v>
                </c:pt>
                <c:pt idx="3">
                  <c:v>1.48</c:v>
                </c:pt>
                <c:pt idx="4">
                  <c:v>#N/A</c:v>
                </c:pt>
                <c:pt idx="5">
                  <c:v>1.64</c:v>
                </c:pt>
                <c:pt idx="6">
                  <c:v>#N/A</c:v>
                </c:pt>
                <c:pt idx="7">
                  <c:v>1.8</c:v>
                </c:pt>
                <c:pt idx="8">
                  <c:v>#N/A</c:v>
                </c:pt>
                <c:pt idx="9">
                  <c:v>2.46</c:v>
                </c:pt>
              </c:numCache>
            </c:numRef>
          </c:val>
          <c:extLst>
            <c:ext xmlns:c16="http://schemas.microsoft.com/office/drawing/2014/chart" uri="{C3380CC4-5D6E-409C-BE32-E72D297353CC}">
              <c16:uniqueId val="{00000005-BDE3-4049-A69E-0E5892393326}"/>
            </c:ext>
          </c:extLst>
        </c:ser>
        <c:ser>
          <c:idx val="6"/>
          <c:order val="6"/>
          <c:tx>
            <c:strRef>
              <c:f>データシート!$A$33</c:f>
              <c:strCache>
                <c:ptCount val="1"/>
                <c:pt idx="0">
                  <c:v>特定公共下水道事業会計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9.0299999999999994</c:v>
                </c:pt>
                <c:pt idx="2">
                  <c:v>#N/A</c:v>
                </c:pt>
                <c:pt idx="3">
                  <c:v>9.2200000000000006</c:v>
                </c:pt>
                <c:pt idx="4">
                  <c:v>#N/A</c:v>
                </c:pt>
                <c:pt idx="5">
                  <c:v>9.58</c:v>
                </c:pt>
                <c:pt idx="6">
                  <c:v>#N/A</c:v>
                </c:pt>
                <c:pt idx="7">
                  <c:v>9.74</c:v>
                </c:pt>
                <c:pt idx="8">
                  <c:v>#N/A</c:v>
                </c:pt>
                <c:pt idx="9">
                  <c:v>9.77</c:v>
                </c:pt>
              </c:numCache>
            </c:numRef>
          </c:val>
          <c:extLst>
            <c:ext xmlns:c16="http://schemas.microsoft.com/office/drawing/2014/chart" uri="{C3380CC4-5D6E-409C-BE32-E72D297353CC}">
              <c16:uniqueId val="{00000006-BDE3-4049-A69E-0E589239332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15.61</c:v>
                </c:pt>
                <c:pt idx="2">
                  <c:v>#N/A</c:v>
                </c:pt>
                <c:pt idx="3">
                  <c:v>13.88</c:v>
                </c:pt>
                <c:pt idx="4">
                  <c:v>#N/A</c:v>
                </c:pt>
                <c:pt idx="5">
                  <c:v>13.57</c:v>
                </c:pt>
                <c:pt idx="6">
                  <c:v>#N/A</c:v>
                </c:pt>
                <c:pt idx="7">
                  <c:v>10.54</c:v>
                </c:pt>
                <c:pt idx="8">
                  <c:v>#N/A</c:v>
                </c:pt>
                <c:pt idx="9">
                  <c:v>10.79</c:v>
                </c:pt>
              </c:numCache>
            </c:numRef>
          </c:val>
          <c:extLst>
            <c:ext xmlns:c16="http://schemas.microsoft.com/office/drawing/2014/chart" uri="{C3380CC4-5D6E-409C-BE32-E72D297353CC}">
              <c16:uniqueId val="{00000007-BDE3-4049-A69E-0E589239332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4.42</c:v>
                </c:pt>
                <c:pt idx="2">
                  <c:v>#N/A</c:v>
                </c:pt>
                <c:pt idx="3">
                  <c:v>3.78</c:v>
                </c:pt>
                <c:pt idx="4">
                  <c:v>#N/A</c:v>
                </c:pt>
                <c:pt idx="5">
                  <c:v>6.31</c:v>
                </c:pt>
                <c:pt idx="6">
                  <c:v>#N/A</c:v>
                </c:pt>
                <c:pt idx="7">
                  <c:v>8.82</c:v>
                </c:pt>
                <c:pt idx="8">
                  <c:v>#N/A</c:v>
                </c:pt>
                <c:pt idx="9">
                  <c:v>11.81</c:v>
                </c:pt>
              </c:numCache>
            </c:numRef>
          </c:val>
          <c:extLst>
            <c:ext xmlns:c16="http://schemas.microsoft.com/office/drawing/2014/chart" uri="{C3380CC4-5D6E-409C-BE32-E72D297353CC}">
              <c16:uniqueId val="{00000008-BDE3-4049-A69E-0E589239332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10.83</c:v>
                </c:pt>
                <c:pt idx="2">
                  <c:v>#N/A</c:v>
                </c:pt>
                <c:pt idx="3">
                  <c:v>11.8</c:v>
                </c:pt>
                <c:pt idx="4">
                  <c:v>#N/A</c:v>
                </c:pt>
                <c:pt idx="5">
                  <c:v>13.92</c:v>
                </c:pt>
                <c:pt idx="6">
                  <c:v>#N/A</c:v>
                </c:pt>
                <c:pt idx="7">
                  <c:v>14.78</c:v>
                </c:pt>
                <c:pt idx="8">
                  <c:v>#N/A</c:v>
                </c:pt>
                <c:pt idx="9">
                  <c:v>15.86</c:v>
                </c:pt>
              </c:numCache>
            </c:numRef>
          </c:val>
          <c:extLst>
            <c:ext xmlns:c16="http://schemas.microsoft.com/office/drawing/2014/chart" uri="{C3380CC4-5D6E-409C-BE32-E72D297353CC}">
              <c16:uniqueId val="{00000009-BDE3-4049-A69E-0E58923933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1425</c:v>
                </c:pt>
                <c:pt idx="5">
                  <c:v>1361</c:v>
                </c:pt>
                <c:pt idx="8">
                  <c:v>1328</c:v>
                </c:pt>
                <c:pt idx="11">
                  <c:v>1396</c:v>
                </c:pt>
                <c:pt idx="14">
                  <c:v>1315</c:v>
                </c:pt>
              </c:numCache>
            </c:numRef>
          </c:val>
          <c:extLst>
            <c:ext xmlns:c16="http://schemas.microsoft.com/office/drawing/2014/chart" uri="{C3380CC4-5D6E-409C-BE32-E72D297353CC}">
              <c16:uniqueId val="{00000000-10F0-4B28-B5F1-D3FA08B228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F0-4B28-B5F1-D3FA08B228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F0-4B28-B5F1-D3FA08B228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73</c:v>
                </c:pt>
                <c:pt idx="6">
                  <c:v>80</c:v>
                </c:pt>
                <c:pt idx="9">
                  <c:v>81</c:v>
                </c:pt>
                <c:pt idx="12">
                  <c:v>80</c:v>
                </c:pt>
              </c:numCache>
            </c:numRef>
          </c:val>
          <c:extLst>
            <c:ext xmlns:c16="http://schemas.microsoft.com/office/drawing/2014/chart" uri="{C3380CC4-5D6E-409C-BE32-E72D297353CC}">
              <c16:uniqueId val="{00000003-10F0-4B28-B5F1-D3FA08B228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181</c:v>
                </c:pt>
                <c:pt idx="3">
                  <c:v>153</c:v>
                </c:pt>
                <c:pt idx="6">
                  <c:v>135</c:v>
                </c:pt>
                <c:pt idx="9">
                  <c:v>159</c:v>
                </c:pt>
                <c:pt idx="12">
                  <c:v>139</c:v>
                </c:pt>
              </c:numCache>
            </c:numRef>
          </c:val>
          <c:extLst>
            <c:ext xmlns:c16="http://schemas.microsoft.com/office/drawing/2014/chart" uri="{C3380CC4-5D6E-409C-BE32-E72D297353CC}">
              <c16:uniqueId val="{00000004-10F0-4B28-B5F1-D3FA08B228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F0-4B28-B5F1-D3FA08B228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F0-4B28-B5F1-D3FA08B228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1086</c:v>
                </c:pt>
                <c:pt idx="3">
                  <c:v>1025</c:v>
                </c:pt>
                <c:pt idx="6">
                  <c:v>1077</c:v>
                </c:pt>
                <c:pt idx="9">
                  <c:v>1161</c:v>
                </c:pt>
                <c:pt idx="12">
                  <c:v>1216</c:v>
                </c:pt>
              </c:numCache>
            </c:numRef>
          </c:val>
          <c:extLst>
            <c:ext xmlns:c16="http://schemas.microsoft.com/office/drawing/2014/chart" uri="{C3380CC4-5D6E-409C-BE32-E72D297353CC}">
              <c16:uniqueId val="{00000007-10F0-4B28-B5F1-D3FA08B228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c:v>
                </c:pt>
                <c:pt idx="2">
                  <c:v>#N/A</c:v>
                </c:pt>
                <c:pt idx="3">
                  <c:v>#N/A</c:v>
                </c:pt>
                <c:pt idx="4">
                  <c:v>-110</c:v>
                </c:pt>
                <c:pt idx="5">
                  <c:v>#N/A</c:v>
                </c:pt>
                <c:pt idx="6">
                  <c:v>#N/A</c:v>
                </c:pt>
                <c:pt idx="7">
                  <c:v>-36</c:v>
                </c:pt>
                <c:pt idx="8">
                  <c:v>#N/A</c:v>
                </c:pt>
                <c:pt idx="9">
                  <c:v>#N/A</c:v>
                </c:pt>
                <c:pt idx="10">
                  <c:v>5</c:v>
                </c:pt>
                <c:pt idx="11">
                  <c:v>#N/A</c:v>
                </c:pt>
                <c:pt idx="12">
                  <c:v>#N/A</c:v>
                </c:pt>
                <c:pt idx="13">
                  <c:v>120</c:v>
                </c:pt>
                <c:pt idx="14">
                  <c:v>#N/A</c:v>
                </c:pt>
              </c:numCache>
            </c:numRef>
          </c:val>
          <c:smooth val="0"/>
          <c:extLst>
            <c:ext xmlns:c16="http://schemas.microsoft.com/office/drawing/2014/chart" uri="{C3380CC4-5D6E-409C-BE32-E72D297353CC}">
              <c16:uniqueId val="{00000008-10F0-4B28-B5F1-D3FA08B228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12826</c:v>
                </c:pt>
                <c:pt idx="5">
                  <c:v>12756</c:v>
                </c:pt>
                <c:pt idx="8">
                  <c:v>12179</c:v>
                </c:pt>
                <c:pt idx="11">
                  <c:v>11664</c:v>
                </c:pt>
                <c:pt idx="14">
                  <c:v>11257</c:v>
                </c:pt>
              </c:numCache>
            </c:numRef>
          </c:val>
          <c:extLst>
            <c:ext xmlns:c16="http://schemas.microsoft.com/office/drawing/2014/chart" uri="{C3380CC4-5D6E-409C-BE32-E72D297353CC}">
              <c16:uniqueId val="{00000000-0B07-4D07-A471-77D0D27769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3172</c:v>
                </c:pt>
                <c:pt idx="5">
                  <c:v>2399</c:v>
                </c:pt>
                <c:pt idx="8">
                  <c:v>2357</c:v>
                </c:pt>
                <c:pt idx="11">
                  <c:v>2269</c:v>
                </c:pt>
                <c:pt idx="14">
                  <c:v>2245</c:v>
                </c:pt>
              </c:numCache>
            </c:numRef>
          </c:val>
          <c:extLst>
            <c:ext xmlns:c16="http://schemas.microsoft.com/office/drawing/2014/chart" uri="{C3380CC4-5D6E-409C-BE32-E72D297353CC}">
              <c16:uniqueId val="{00000001-0B07-4D07-A471-77D0D27769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11153</c:v>
                </c:pt>
                <c:pt idx="5">
                  <c:v>10989</c:v>
                </c:pt>
                <c:pt idx="8">
                  <c:v>11247</c:v>
                </c:pt>
                <c:pt idx="11">
                  <c:v>11026</c:v>
                </c:pt>
                <c:pt idx="14">
                  <c:v>11316</c:v>
                </c:pt>
              </c:numCache>
            </c:numRef>
          </c:val>
          <c:extLst>
            <c:ext xmlns:c16="http://schemas.microsoft.com/office/drawing/2014/chart" uri="{C3380CC4-5D6E-409C-BE32-E72D297353CC}">
              <c16:uniqueId val="{00000002-0B07-4D07-A471-77D0D27769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07-4D07-A471-77D0D27769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07-4D07-A471-77D0D27769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6</c:v>
                </c:pt>
                <c:pt idx="9">
                  <c:v>10</c:v>
                </c:pt>
                <c:pt idx="12">
                  <c:v>1</c:v>
                </c:pt>
              </c:numCache>
            </c:numRef>
          </c:val>
          <c:extLst>
            <c:ext xmlns:c16="http://schemas.microsoft.com/office/drawing/2014/chart" uri="{C3380CC4-5D6E-409C-BE32-E72D297353CC}">
              <c16:uniqueId val="{00000005-0B07-4D07-A471-77D0D27769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1509</c:v>
                </c:pt>
                <c:pt idx="3">
                  <c:v>1474</c:v>
                </c:pt>
                <c:pt idx="6">
                  <c:v>1382</c:v>
                </c:pt>
                <c:pt idx="9">
                  <c:v>1303</c:v>
                </c:pt>
                <c:pt idx="12">
                  <c:v>1250</c:v>
                </c:pt>
              </c:numCache>
            </c:numRef>
          </c:val>
          <c:extLst>
            <c:ext xmlns:c16="http://schemas.microsoft.com/office/drawing/2014/chart" uri="{C3380CC4-5D6E-409C-BE32-E72D297353CC}">
              <c16:uniqueId val="{00000006-0B07-4D07-A471-77D0D27769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534</c:v>
                </c:pt>
                <c:pt idx="3">
                  <c:v>474</c:v>
                </c:pt>
                <c:pt idx="6">
                  <c:v>278</c:v>
                </c:pt>
                <c:pt idx="9">
                  <c:v>342</c:v>
                </c:pt>
                <c:pt idx="12">
                  <c:v>276</c:v>
                </c:pt>
              </c:numCache>
            </c:numRef>
          </c:val>
          <c:extLst>
            <c:ext xmlns:c16="http://schemas.microsoft.com/office/drawing/2014/chart" uri="{C3380CC4-5D6E-409C-BE32-E72D297353CC}">
              <c16:uniqueId val="{00000007-0B07-4D07-A471-77D0D27769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2404</c:v>
                </c:pt>
                <c:pt idx="3">
                  <c:v>1233</c:v>
                </c:pt>
                <c:pt idx="6">
                  <c:v>1226</c:v>
                </c:pt>
                <c:pt idx="9">
                  <c:v>1286</c:v>
                </c:pt>
                <c:pt idx="12">
                  <c:v>1388</c:v>
                </c:pt>
              </c:numCache>
            </c:numRef>
          </c:val>
          <c:extLst>
            <c:ext xmlns:c16="http://schemas.microsoft.com/office/drawing/2014/chart" uri="{C3380CC4-5D6E-409C-BE32-E72D297353CC}">
              <c16:uniqueId val="{00000008-0B07-4D07-A471-77D0D27769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07-4D07-A471-77D0D27769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12099</c:v>
                </c:pt>
                <c:pt idx="3">
                  <c:v>12518</c:v>
                </c:pt>
                <c:pt idx="6">
                  <c:v>12160</c:v>
                </c:pt>
                <c:pt idx="9">
                  <c:v>11368</c:v>
                </c:pt>
                <c:pt idx="12">
                  <c:v>10888</c:v>
                </c:pt>
              </c:numCache>
            </c:numRef>
          </c:val>
          <c:extLst>
            <c:ext xmlns:c16="http://schemas.microsoft.com/office/drawing/2014/chart" uri="{C3380CC4-5D6E-409C-BE32-E72D297353CC}">
              <c16:uniqueId val="{0000000A-0B07-4D07-A471-77D0D27769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07-4D07-A471-77D0D27769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4084</c:v>
                </c:pt>
                <c:pt idx="1">
                  <c:v>3780</c:v>
                </c:pt>
                <c:pt idx="2">
                  <c:v>3604</c:v>
                </c:pt>
              </c:numCache>
            </c:numRef>
          </c:val>
          <c:extLst>
            <c:ext xmlns:c16="http://schemas.microsoft.com/office/drawing/2014/chart" uri="{C3380CC4-5D6E-409C-BE32-E72D297353CC}">
              <c16:uniqueId val="{00000000-D3A8-4005-BB28-D99676403A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654</c:v>
                </c:pt>
                <c:pt idx="1">
                  <c:v>655</c:v>
                </c:pt>
                <c:pt idx="2">
                  <c:v>656</c:v>
                </c:pt>
              </c:numCache>
            </c:numRef>
          </c:val>
          <c:extLst>
            <c:ext xmlns:c16="http://schemas.microsoft.com/office/drawing/2014/chart" uri="{C3380CC4-5D6E-409C-BE32-E72D297353CC}">
              <c16:uniqueId val="{00000001-D3A8-4005-BB28-D99676403A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5606</c:v>
                </c:pt>
                <c:pt idx="1">
                  <c:v>5711</c:v>
                </c:pt>
                <c:pt idx="2">
                  <c:v>6179</c:v>
                </c:pt>
              </c:numCache>
            </c:numRef>
          </c:val>
          <c:extLst>
            <c:ext xmlns:c16="http://schemas.microsoft.com/office/drawing/2014/chart" uri="{C3380CC4-5D6E-409C-BE32-E72D297353CC}">
              <c16:uniqueId val="{00000002-D3A8-4005-BB28-D99676403A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公債費に準じる債務負担行為額が引き続きゼロとなった。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完了に伴い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、公営企業債の元利償還金に対する繰入金も微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となった。算入公債費等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額となったが、元利償還額等の増額分の方が大きいため、実質公債費比率の分子が増加することとなった。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までの一般会計における地方債残高は、借入抑制措置の効果などもあり着実に減少してきたが、</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以降は地方債の償還額に比べて借入額が大きく、地方債現在高が増加となった。</a:t>
          </a:r>
        </a:p>
        <a:p>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から亘理地区行政事務組合に加入したことにより、それ以前と比べて組合等負担等見込額が増加となっている。</a:t>
          </a:r>
        </a:p>
        <a:p>
          <a:r>
            <a:rPr kumimoji="1" lang="ja-JP" altLang="en-US" sz="1400">
              <a:latin typeface="ＭＳ ゴシック" pitchFamily="49" charset="-128"/>
              <a:ea typeface="ＭＳ ゴシック" pitchFamily="49" charset="-128"/>
            </a:rPr>
            <a:t>　さらに、充当可能財源等が</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以降減少している。その結果、将来負担比率の分子に対してマイナスの影響を与えたが、依然として充当可能財源等が将来負担額を大きく上回っている状況である。</a:t>
          </a:r>
        </a:p>
        <a:p>
          <a:r>
            <a:rPr kumimoji="1" lang="ja-JP" altLang="en-US" sz="1400">
              <a:latin typeface="ＭＳ ゴシック" pitchFamily="49" charset="-128"/>
              <a:ea typeface="ＭＳ ゴシック" pitchFamily="49" charset="-128"/>
            </a:rPr>
            <a:t>　今後、公共施設の長寿命化に係る経費が増加し、公債費の増が見込まれるが、交付税措置がない地方債発行を控えるなど全体的な地方債の発行を抑制し、将来負担が発生することのないように、健全な財政運営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宮城県岩沼市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年度にかけて基金全体額が増加している。主な要因として、ふるさと納税の寄附額増に伴うまち・ひと・しごと創生推進基金への積立額の増加（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今後は、公共施設等総合管理計画に基づく各公共施設の長寿命化及び新庁舎の建設が控えており、多額の費用となることが推計されていることから、施設保全整備基金への更なる積み増しを検討していく。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施設保全整備基金：施設整備や維持管理経費に対応するための基金。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まち・ひと・しごと創生推進基金：地方創生の推進を図るための基金。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空港周辺地域環境整備基金：仙台空港周辺地域の環境整備を図るための基金。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福祉基金：社会福祉の充実等を図るための基金。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震災復興基金：東日本大震災からの復旧・復興に係る各種事業に対応するための基金。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施設保全整備基金：施設の長寿命化や維持管理の対応したことによる基金残高の減少。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まち・ひと・しごと創生推進基金：ふるさと納税寄附増に伴う基金残高の増加。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空港周辺地域環境整備基金：空港周辺地区の舗装を補修したことによる基金残高の減少。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福祉基金：市内保育施設整備に伴い基金残高が減少。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震災復興基金：震災関連事業の対応に伴い基金残高が減少。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基金については、震災関連事業の減少に伴い基金残高は減少していく一方で、施設保全整備基金については、今後多額の施設更新費用が必要となることが推計されているので、できる限り積立を行い、基金残高の増加に努める。また、まち・ひと・しごと創生推進基金については、前年度ふるさと納税寄附額の実績額を積み立てているが、積立額が多額になっていることから、適切に管理のうえ活用を行う。その他の基金についても、目的に応じて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百万円積立した一方、物価高騰に伴う経常経費の増などにより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景気の動向などにより市税収入が減となった場合など、その財源不足を財政調整基金で補う必要性があることから、ある程度の基金残高を確保している。基金残高の目安としては、少なくとも標準財政規模の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％程度確保することを一つの指針としている。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百万円増加しているのは、国債の運用利子の積立によるものである。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運用効率の高い手段により基金を運用していく。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事業所の集中等により類似団体平均を上回る税収があるため、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ここ数年は類似団体平均を大きく上回る数値で推移している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物価高騰等による消費者マインドの落ち込み等を注視する必要がある。引き続き健全な財政運営に努める。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37</xdr:row>
      <xdr:rowOff>124278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67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37</xdr:row>
      <xdr:rowOff>124278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46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107043</xdr:rowOff>
    </xdr:from>
    <xdr:to>
      <xdr:col>15</xdr:col>
      <xdr:colOff>82550</xdr:colOff>
      <xdr:row>37</xdr:row>
      <xdr:rowOff>124278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506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107043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334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90005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73478</xdr:rowOff>
    </xdr:from>
    <xdr:to>
      <xdr:col>19</xdr:col>
      <xdr:colOff>184150</xdr:colOff>
      <xdr:row>38</xdr:row>
      <xdr:rowOff>3628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13805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73478</xdr:rowOff>
    </xdr:from>
    <xdr:to>
      <xdr:col>15</xdr:col>
      <xdr:colOff>133350</xdr:colOff>
      <xdr:row>38</xdr:row>
      <xdr:rowOff>3628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13805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56243</xdr:rowOff>
    </xdr:from>
    <xdr:to>
      <xdr:col>11</xdr:col>
      <xdr:colOff>82550</xdr:colOff>
      <xdr:row>37</xdr:row>
      <xdr:rowOff>157843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168020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分母となる経常的一般財源が</a:t>
          </a:r>
          <a:r>
            <a:rPr kumimoji="1" lang="en-US" altLang="ja-JP" sz="1300">
              <a:latin typeface="ＭＳ Ｐゴシック" panose="020B0600070205080204" pitchFamily="50" charset="-128"/>
              <a:ea typeface="ＭＳ Ｐゴシック" panose="020B0600070205080204" pitchFamily="50" charset="-128"/>
            </a:rPr>
            <a:t>10,440,077</a:t>
          </a:r>
          <a:r>
            <a:rPr kumimoji="1" lang="ja-JP" altLang="en-US" sz="1300">
              <a:latin typeface="ＭＳ Ｐゴシック" panose="020B0600070205080204" pitchFamily="50" charset="-128"/>
              <a:ea typeface="ＭＳ Ｐゴシック" panose="020B0600070205080204" pitchFamily="50" charset="-128"/>
            </a:rPr>
            <a:t>千円に対し、分子となる経常的経費に充当した一般財源が</a:t>
          </a:r>
          <a:r>
            <a:rPr kumimoji="1" lang="en-US" altLang="ja-JP" sz="1300">
              <a:latin typeface="ＭＳ Ｐゴシック" panose="020B0600070205080204" pitchFamily="50" charset="-128"/>
              <a:ea typeface="ＭＳ Ｐゴシック" panose="020B0600070205080204" pitchFamily="50" charset="-128"/>
            </a:rPr>
            <a:t>10,770,604</a:t>
          </a:r>
          <a:r>
            <a:rPr kumimoji="1" lang="ja-JP" altLang="en-US" sz="1300">
              <a:latin typeface="ＭＳ Ｐゴシック" panose="020B0600070205080204" pitchFamily="50" charset="-128"/>
              <a:ea typeface="ＭＳ Ｐゴシック" panose="020B0600070205080204" pitchFamily="50" charset="-128"/>
            </a:rPr>
            <a:t>千円となり、結果的に</a:t>
          </a:r>
          <a:r>
            <a:rPr kumimoji="1" lang="en-US" altLang="ja-JP" sz="1300">
              <a:latin typeface="ＭＳ Ｐゴシック" panose="020B0600070205080204" pitchFamily="50" charset="-128"/>
              <a:ea typeface="ＭＳ Ｐゴシック" panose="020B0600070205080204" pitchFamily="50" charset="-128"/>
            </a:rPr>
            <a:t>103.2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このうち、分子については、前年度と比較し、人件費が</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百万円、扶助費が</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百万円、公債費が</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百万円増となっている。扶助費に関しては社会保障の拡大や、後期高齢化社会の進行により増加することが見込まれ、経常収支比率は今後しばらく高止まりが続くことが見込まれる。</a:t>
          </a:r>
        </a:p>
        <a:p>
          <a:r>
            <a:rPr kumimoji="1" lang="ja-JP" altLang="en-US" sz="1300">
              <a:latin typeface="ＭＳ Ｐゴシック" panose="020B0600070205080204" pitchFamily="50" charset="-128"/>
              <a:ea typeface="ＭＳ Ｐゴシック" panose="020B0600070205080204" pitchFamily="50" charset="-128"/>
            </a:rPr>
            <a:t>人件費や物価が上昇する中で健全な財政運営を行うため、事業内容や会計年度任用職員の雇用状況を見直し、経常的経費の削減を行う必要がある。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46482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521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65</xdr:row>
      <xdr:rowOff>7874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3012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128778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39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39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63009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4,477</a:t>
          </a:r>
          <a:r>
            <a:rPr kumimoji="1" lang="ja-JP" altLang="en-US" sz="1300">
              <a:latin typeface="ＭＳ Ｐゴシック" panose="020B0600070205080204" pitchFamily="50" charset="-128"/>
              <a:ea typeface="ＭＳ Ｐゴシック" panose="020B0600070205080204" pitchFamily="50" charset="-128"/>
            </a:rPr>
            <a:t>円の増加となった。これは、賃金水準の上昇による人件費の増、および物価高騰による各種委託料の増が要因と考えられる。しかしながら、依然として全国及び県平均を下回っている状況であり、引き続き人件費や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167785</xdr:rowOff>
    </xdr:from>
    <xdr:to>
      <xdr:col>23</xdr:col>
      <xdr:colOff>133350</xdr:colOff>
      <xdr:row>83</xdr:row>
      <xdr:rowOff>7138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6685"/>
          <a:ext cx="8382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167785</xdr:rowOff>
    </xdr:from>
    <xdr:to>
      <xdr:col>19</xdr:col>
      <xdr:colOff>133350</xdr:colOff>
      <xdr:row>83</xdr:row>
      <xdr:rowOff>857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26685"/>
          <a:ext cx="889000" cy="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156893</xdr:rowOff>
    </xdr:from>
    <xdr:to>
      <xdr:col>15</xdr:col>
      <xdr:colOff>82550</xdr:colOff>
      <xdr:row>83</xdr:row>
      <xdr:rowOff>857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5793"/>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156629</xdr:rowOff>
    </xdr:from>
    <xdr:to>
      <xdr:col>11</xdr:col>
      <xdr:colOff>31750</xdr:colOff>
      <xdr:row>82</xdr:row>
      <xdr:rowOff>156893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5529"/>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127788</xdr:rowOff>
    </xdr:from>
    <xdr:to>
      <xdr:col>23</xdr:col>
      <xdr:colOff>184150</xdr:colOff>
      <xdr:row>83</xdr:row>
      <xdr:rowOff>57938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49065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0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116985</xdr:rowOff>
    </xdr:from>
    <xdr:to>
      <xdr:col>19</xdr:col>
      <xdr:colOff>184150</xdr:colOff>
      <xdr:row>83</xdr:row>
      <xdr:rowOff>47135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57312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4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121507</xdr:rowOff>
    </xdr:from>
    <xdr:to>
      <xdr:col>15</xdr:col>
      <xdr:colOff>133350</xdr:colOff>
      <xdr:row>83</xdr:row>
      <xdr:rowOff>51657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61834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4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106093</xdr:rowOff>
    </xdr:from>
    <xdr:to>
      <xdr:col>11</xdr:col>
      <xdr:colOff>82550</xdr:colOff>
      <xdr:row>83</xdr:row>
      <xdr:rowOff>36243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105829</xdr:rowOff>
    </xdr:from>
    <xdr:to>
      <xdr:col>7</xdr:col>
      <xdr:colOff>31750</xdr:colOff>
      <xdr:row>83</xdr:row>
      <xdr:rowOff>35979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46156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依然として、全国市平均よりは低い数値となり、今後も適正な給与水準の維持に努める。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63500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879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29029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29029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83</xdr:row>
      <xdr:rowOff>29936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0879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社会保障の拡大やデジタル化の推進、頻発する災害等により、行政需要が大きく変化する中でも、それらに的確に対応し、効果的で効率的 な行政サービスを確実に提供できるよう、効率的・効果的な執行体制づくりを行ってきた。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人当たりの職員数は全国、県平均を大きく下回っているが、 これは業務の民間委託を推進してきたことが要因として挙げられ、引き続き適切な定員管理に努めていく。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143362</xdr:rowOff>
    </xdr:from>
    <xdr:to>
      <xdr:col>81</xdr:col>
      <xdr:colOff>44450</xdr:colOff>
      <xdr:row>59</xdr:row>
      <xdr:rowOff>153014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89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141351</xdr:rowOff>
    </xdr:from>
    <xdr:to>
      <xdr:col>77</xdr:col>
      <xdr:colOff>44450</xdr:colOff>
      <xdr:row>59</xdr:row>
      <xdr:rowOff>143362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569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137330</xdr:rowOff>
    </xdr:from>
    <xdr:to>
      <xdr:col>72</xdr:col>
      <xdr:colOff>203200</xdr:colOff>
      <xdr:row>59</xdr:row>
      <xdr:rowOff>141351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5288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136927</xdr:rowOff>
    </xdr:from>
    <xdr:to>
      <xdr:col>68</xdr:col>
      <xdr:colOff>152400</xdr:colOff>
      <xdr:row>59</xdr:row>
      <xdr:rowOff>137330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52477"/>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102214</xdr:rowOff>
    </xdr:from>
    <xdr:to>
      <xdr:col>81</xdr:col>
      <xdr:colOff>95250</xdr:colOff>
      <xdr:row>60</xdr:row>
      <xdr:rowOff>32364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23491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3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92562</xdr:rowOff>
    </xdr:from>
    <xdr:to>
      <xdr:col>77</xdr:col>
      <xdr:colOff>95250</xdr:colOff>
      <xdr:row>60</xdr:row>
      <xdr:rowOff>22712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32889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90551</xdr:rowOff>
    </xdr:from>
    <xdr:to>
      <xdr:col>73</xdr:col>
      <xdr:colOff>44450</xdr:colOff>
      <xdr:row>60</xdr:row>
      <xdr:rowOff>20701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30878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86530</xdr:rowOff>
    </xdr:from>
    <xdr:to>
      <xdr:col>68</xdr:col>
      <xdr:colOff>203200</xdr:colOff>
      <xdr:row>60</xdr:row>
      <xdr:rowOff>16680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26857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86127</xdr:rowOff>
    </xdr:from>
    <xdr:to>
      <xdr:col>64</xdr:col>
      <xdr:colOff>152400</xdr:colOff>
      <xdr:row>60</xdr:row>
      <xdr:rowOff>16277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26454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7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前年度実質公債比率と比較し、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％となった。要因として、</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決算の数値を比較し、特定財源を除いた元利償還金額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公債費に準ずるもの含む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百万円増加したことにより実質公債比率算定時の分子が増加したことが挙げられる。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引き続き全国及び県平均を下回っている状況にあり、今後も起債許可団体の判定ラインとなる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未満の水準を保つような財政運営に努める。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91863</xdr:rowOff>
    </xdr:from>
    <xdr:to>
      <xdr:col>81</xdr:col>
      <xdr:colOff>44450</xdr:colOff>
      <xdr:row>44</xdr:row>
      <xdr:rowOff>149013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6069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6790</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35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91863</xdr:rowOff>
    </xdr:from>
    <xdr:to>
      <xdr:col>81</xdr:col>
      <xdr:colOff>133350</xdr:colOff>
      <xdr:row>38</xdr:row>
      <xdr:rowOff>91863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6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91863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426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27517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94403</xdr:rowOff>
    </xdr:from>
    <xdr:to>
      <xdr:col>72</xdr:col>
      <xdr:colOff>203200</xdr:colOff>
      <xdr:row>37</xdr:row>
      <xdr:rowOff>158750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3805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94403</xdr:rowOff>
    </xdr:from>
    <xdr:to>
      <xdr:col>68</xdr:col>
      <xdr:colOff>152400</xdr:colOff>
      <xdr:row>37</xdr:row>
      <xdr:rowOff>150707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3805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133790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43603</xdr:rowOff>
    </xdr:from>
    <xdr:to>
      <xdr:col>68</xdr:col>
      <xdr:colOff>203200</xdr:colOff>
      <xdr:row>37</xdr:row>
      <xdr:rowOff>145203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155380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99907</xdr:rowOff>
    </xdr:from>
    <xdr:to>
      <xdr:col>64</xdr:col>
      <xdr:colOff>152400</xdr:colOff>
      <xdr:row>38</xdr:row>
      <xdr:rowOff>30057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40234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将来負担額に対して充当可能財源等が上回っているため、将来負担比率としての数値は計上されていない。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経常経費充当一般財源における人件費は</a:t>
          </a:r>
          <a:r>
            <a:rPr kumimoji="1" lang="en-US" altLang="ja-JP" sz="1300">
              <a:latin typeface="ＭＳ Ｐゴシック" panose="020B0600070205080204" pitchFamily="50" charset="-128"/>
              <a:ea typeface="ＭＳ Ｐゴシック" panose="020B0600070205080204" pitchFamily="50" charset="-128"/>
            </a:rPr>
            <a:t>186,248</a:t>
          </a:r>
          <a:r>
            <a:rPr kumimoji="1" lang="ja-JP" altLang="en-US" sz="1300">
              <a:latin typeface="ＭＳ Ｐゴシック" panose="020B0600070205080204" pitchFamily="50" charset="-128"/>
              <a:ea typeface="ＭＳ Ｐゴシック" panose="020B0600070205080204" pitchFamily="50" charset="-128"/>
            </a:rPr>
            <a:t>千円増加し、経常収支比率に占める人件費割合は、前年度と比較して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％となった。しかし、全国平均の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ポイント、県平均の▲</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ポイントであり、県平均と比較すると低い水準となった。今後も定員管理の適正化に努め、継続して民間委託の推進など、行政改革への取り組みを通して人件費の削減に努める。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経常経費充当一般財源における物件費は</a:t>
          </a:r>
          <a:r>
            <a:rPr kumimoji="1" lang="en-US" altLang="ja-JP" sz="1300">
              <a:latin typeface="ＭＳ Ｐゴシック" panose="020B0600070205080204" pitchFamily="50" charset="-128"/>
              <a:ea typeface="ＭＳ Ｐゴシック" panose="020B0600070205080204" pitchFamily="50" charset="-128"/>
            </a:rPr>
            <a:t>58,750</a:t>
          </a:r>
          <a:r>
            <a:rPr kumimoji="1" lang="ja-JP" altLang="en-US" sz="1300">
              <a:latin typeface="ＭＳ Ｐゴシック" panose="020B0600070205080204" pitchFamily="50" charset="-128"/>
              <a:ea typeface="ＭＳ Ｐゴシック" panose="020B0600070205080204" pitchFamily="50" charset="-128"/>
            </a:rPr>
            <a:t>千円増加した一方、経常収支比率に占める物件費の割合は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り、類似団体内で下位となった。依然として物価高騰による光熱水費や、施設修繕料の増、電算システムに係るランニングコストの増が要因として挙げられる。引き続き、事業の統合や業務のスリム化・効率化等の促進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67564</xdr:rowOff>
    </xdr:from>
    <xdr:to>
      <xdr:col>82</xdr:col>
      <xdr:colOff>107950</xdr:colOff>
      <xdr:row>20</xdr:row>
      <xdr:rowOff>104140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4965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20</xdr:row>
      <xdr:rowOff>104140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523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147574</xdr:rowOff>
    </xdr:from>
    <xdr:to>
      <xdr:col>73</xdr:col>
      <xdr:colOff>180975</xdr:colOff>
      <xdr:row>20</xdr:row>
      <xdr:rowOff>94996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4051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20</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4051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16764</xdr:rowOff>
    </xdr:from>
    <xdr:to>
      <xdr:col>82</xdr:col>
      <xdr:colOff>158750</xdr:colOff>
      <xdr:row>20</xdr:row>
      <xdr:rowOff>118364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160291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1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53340</xdr:rowOff>
    </xdr:from>
    <xdr:to>
      <xdr:col>78</xdr:col>
      <xdr:colOff>120650</xdr:colOff>
      <xdr:row>20</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139717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56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96774</xdr:rowOff>
    </xdr:from>
    <xdr:to>
      <xdr:col>69</xdr:col>
      <xdr:colOff>142875</xdr:colOff>
      <xdr:row>20</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11701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53340</xdr:rowOff>
    </xdr:from>
    <xdr:to>
      <xdr:col>65</xdr:col>
      <xdr:colOff>53975</xdr:colOff>
      <xdr:row>20</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経常経費充当一般財源における人件費は</a:t>
          </a:r>
          <a:r>
            <a:rPr kumimoji="1" lang="en-US" altLang="ja-JP" sz="1300">
              <a:latin typeface="ＭＳ Ｐゴシック" panose="020B0600070205080204" pitchFamily="50" charset="-128"/>
              <a:ea typeface="ＭＳ Ｐゴシック" panose="020B0600070205080204" pitchFamily="50" charset="-128"/>
            </a:rPr>
            <a:t>115,427</a:t>
          </a:r>
          <a:r>
            <a:rPr kumimoji="1" lang="ja-JP" altLang="en-US" sz="1300">
              <a:latin typeface="ＭＳ Ｐゴシック" panose="020B0600070205080204" pitchFamily="50" charset="-128"/>
              <a:ea typeface="ＭＳ Ｐゴシック" panose="020B0600070205080204" pitchFamily="50" charset="-128"/>
            </a:rPr>
            <a:t>千円増加し、経常収支比率に占める扶助費の割合は、前年度比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％と悪化した。今後も社会保障関連経費の増加が見込まれるため、各種扶助費の増を念頭に、各種制度の見直しなど国の動向を注視していく必要がある。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473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59</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62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96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83457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05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と比較して、各種特別会計への繰出金が</a:t>
          </a:r>
          <a:r>
            <a:rPr kumimoji="1" lang="en-US" altLang="ja-JP" sz="1300">
              <a:latin typeface="ＭＳ Ｐゴシック" panose="020B0600070205080204" pitchFamily="50" charset="-128"/>
              <a:ea typeface="ＭＳ Ｐゴシック" panose="020B0600070205080204" pitchFamily="50" charset="-128"/>
            </a:rPr>
            <a:t>54,603</a:t>
          </a:r>
          <a:r>
            <a:rPr kumimoji="1" lang="ja-JP" altLang="en-US" sz="1300">
              <a:latin typeface="ＭＳ Ｐゴシック" panose="020B0600070205080204" pitchFamily="50" charset="-128"/>
              <a:ea typeface="ＭＳ Ｐゴシック" panose="020B0600070205080204" pitchFamily="50" charset="-128"/>
            </a:rPr>
            <a:t>千円増加した一方、経常収支比率に占める割合が、前年度比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％となり、全国平均と同ポイント、県平均の▲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06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から消防広域化による亘理地区行政事務組合への負担金が増、また</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から法適用に伴う下水道事業会計への補助金が増となったことなどにより補助費等の割合が増加している。補助費等に占める経常経費充当一般財源は</a:t>
          </a:r>
          <a:r>
            <a:rPr kumimoji="1" lang="en-US" altLang="ja-JP" sz="1300">
              <a:latin typeface="ＭＳ Ｐゴシック" panose="020B0600070205080204" pitchFamily="50" charset="-128"/>
              <a:ea typeface="ＭＳ Ｐゴシック" panose="020B0600070205080204" pitchFamily="50" charset="-128"/>
            </a:rPr>
            <a:t>79,737</a:t>
          </a:r>
          <a:r>
            <a:rPr kumimoji="1" lang="ja-JP" altLang="en-US" sz="1300">
              <a:latin typeface="ＭＳ Ｐゴシック" panose="020B0600070205080204" pitchFamily="50" charset="-128"/>
              <a:ea typeface="ＭＳ Ｐゴシック" panose="020B0600070205080204" pitchFamily="50" charset="-128"/>
            </a:rPr>
            <a:t>千円の増額し、経常収支比率に占める補助費等の割合は、前年度から変わらず</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％となった。今後各種団体への補助金などの適正な執行に努め、経常収支比率の改善に努める。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63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97282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公債費に占める経常経費充当一般財源は</a:t>
          </a:r>
          <a:r>
            <a:rPr kumimoji="1" lang="en-US" altLang="ja-JP" sz="1300">
              <a:latin typeface="ＭＳ Ｐゴシック" panose="020B0600070205080204" pitchFamily="50" charset="-128"/>
              <a:ea typeface="ＭＳ Ｐゴシック" panose="020B0600070205080204" pitchFamily="50" charset="-128"/>
            </a:rPr>
            <a:t>67,663</a:t>
          </a:r>
          <a:r>
            <a:rPr kumimoji="1" lang="ja-JP" altLang="en-US" sz="1300">
              <a:latin typeface="ＭＳ Ｐゴシック" panose="020B0600070205080204" pitchFamily="50" charset="-128"/>
              <a:ea typeface="ＭＳ Ｐゴシック" panose="020B0600070205080204" pitchFamily="50" charset="-128"/>
            </a:rPr>
            <a:t>千円の増額となり、経常収支比率に占める公債費割合は、前年度比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り、前年度に引き続き類似団体内で上位となった。しかし、ここ数年で多くの新規建設事業を行ったこと、今後公共施設の長寿命化改修工事を控えていることから、地方債現在高が増加傾向にあり、公債費も今後増加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135165</xdr:rowOff>
    </xdr:from>
    <xdr:to>
      <xdr:col>24</xdr:col>
      <xdr:colOff>25400</xdr:colOff>
      <xdr:row>73</xdr:row>
      <xdr:rowOff>156935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651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37193</xdr:rowOff>
    </xdr:from>
    <xdr:to>
      <xdr:col>19</xdr:col>
      <xdr:colOff>187325</xdr:colOff>
      <xdr:row>73</xdr:row>
      <xdr:rowOff>135165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553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143328</xdr:rowOff>
    </xdr:from>
    <xdr:to>
      <xdr:col>15</xdr:col>
      <xdr:colOff>98425</xdr:colOff>
      <xdr:row>73</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487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143328</xdr:rowOff>
    </xdr:from>
    <xdr:to>
      <xdr:col>11</xdr:col>
      <xdr:colOff>9525</xdr:colOff>
      <xdr:row>72</xdr:row>
      <xdr:rowOff>143328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487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122662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84365</xdr:rowOff>
    </xdr:from>
    <xdr:to>
      <xdr:col>20</xdr:col>
      <xdr:colOff>38100</xdr:colOff>
      <xdr:row>74</xdr:row>
      <xdr:rowOff>14515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24692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157843</xdr:rowOff>
    </xdr:from>
    <xdr:to>
      <xdr:col>15</xdr:col>
      <xdr:colOff>149225</xdr:colOff>
      <xdr:row>73</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98170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92528</xdr:rowOff>
    </xdr:from>
    <xdr:to>
      <xdr:col>11</xdr:col>
      <xdr:colOff>60325</xdr:colOff>
      <xdr:row>73</xdr:row>
      <xdr:rowOff>22678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32855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92528</xdr:rowOff>
    </xdr:from>
    <xdr:to>
      <xdr:col>6</xdr:col>
      <xdr:colOff>171450</xdr:colOff>
      <xdr:row>73</xdr:row>
      <xdr:rowOff>22678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32855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全国平均と比較し＋</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イント、県平均と比較し＋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ポイント上回っており、類似団体においては最下位となった。物件費は依然高い水準のまま推移しており、また社会保障関連経費に係る扶助費の増加も大きく影響しているものと思われる。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143002</xdr:rowOff>
    </xdr:from>
    <xdr:to>
      <xdr:col>82</xdr:col>
      <xdr:colOff>107950</xdr:colOff>
      <xdr:row>81</xdr:row>
      <xdr:rowOff>170435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40304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145287</xdr:rowOff>
    </xdr:from>
    <xdr:to>
      <xdr:col>78</xdr:col>
      <xdr:colOff>69850</xdr:colOff>
      <xdr:row>81</xdr:row>
      <xdr:rowOff>143002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861287"/>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72137</xdr:rowOff>
    </xdr:from>
    <xdr:to>
      <xdr:col>73</xdr:col>
      <xdr:colOff>180975</xdr:colOff>
      <xdr:row>80</xdr:row>
      <xdr:rowOff>145287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7881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72137</xdr:rowOff>
    </xdr:from>
    <xdr:to>
      <xdr:col>69</xdr:col>
      <xdr:colOff>92075</xdr:colOff>
      <xdr:row>81</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788137"/>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119635</xdr:rowOff>
    </xdr:from>
    <xdr:to>
      <xdr:col>82</xdr:col>
      <xdr:colOff>158750</xdr:colOff>
      <xdr:row>82</xdr:row>
      <xdr:rowOff>49785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28212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92202</xdr:rowOff>
    </xdr:from>
    <xdr:to>
      <xdr:col>78</xdr:col>
      <xdr:colOff>120650</xdr:colOff>
      <xdr:row>82</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9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7129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406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94487</xdr:rowOff>
    </xdr:from>
    <xdr:to>
      <xdr:col>74</xdr:col>
      <xdr:colOff>31750</xdr:colOff>
      <xdr:row>81</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9414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8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21337</xdr:rowOff>
    </xdr:from>
    <xdr:to>
      <xdr:col>69</xdr:col>
      <xdr:colOff>142875</xdr:colOff>
      <xdr:row>80</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28194</xdr:rowOff>
    </xdr:from>
    <xdr:to>
      <xdr:col>65</xdr:col>
      <xdr:colOff>53975</xdr:colOff>
      <xdr:row>81</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114571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121480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111303</xdr:rowOff>
    </xdr:from>
    <xdr:to>
      <xdr:col>29</xdr:col>
      <xdr:colOff>127000</xdr:colOff>
      <xdr:row>18</xdr:row>
      <xdr:rowOff>136895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45028"/>
          <a:ext cx="647700" cy="2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136895</xdr:rowOff>
    </xdr:from>
    <xdr:to>
      <xdr:col>26</xdr:col>
      <xdr:colOff>50800</xdr:colOff>
      <xdr:row>18</xdr:row>
      <xdr:rowOff>144873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70620"/>
          <a:ext cx="698500" cy="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144873</xdr:rowOff>
    </xdr:from>
    <xdr:to>
      <xdr:col>22</xdr:col>
      <xdr:colOff>114300</xdr:colOff>
      <xdr:row>18</xdr:row>
      <xdr:rowOff>148972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8598"/>
          <a:ext cx="698500" cy="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148302</xdr:rowOff>
    </xdr:from>
    <xdr:to>
      <xdr:col>18</xdr:col>
      <xdr:colOff>177800</xdr:colOff>
      <xdr:row>18</xdr:row>
      <xdr:rowOff>148972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82027"/>
          <a:ext cx="698500" cy="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60503</xdr:rowOff>
    </xdr:from>
    <xdr:to>
      <xdr:col>29</xdr:col>
      <xdr:colOff>177800</xdr:colOff>
      <xdr:row>18</xdr:row>
      <xdr:rowOff>162103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9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140530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86095</xdr:rowOff>
    </xdr:from>
    <xdr:to>
      <xdr:col>26</xdr:col>
      <xdr:colOff>101600</xdr:colOff>
      <xdr:row>19</xdr:row>
      <xdr:rowOff>16245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1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1022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0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94073</xdr:rowOff>
    </xdr:from>
    <xdr:to>
      <xdr:col>22</xdr:col>
      <xdr:colOff>165100</xdr:colOff>
      <xdr:row>19</xdr:row>
      <xdr:rowOff>24223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1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98172</xdr:rowOff>
    </xdr:from>
    <xdr:to>
      <xdr:col>19</xdr:col>
      <xdr:colOff>38100</xdr:colOff>
      <xdr:row>19</xdr:row>
      <xdr:rowOff>28322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1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97502</xdr:rowOff>
    </xdr:from>
    <xdr:to>
      <xdr:col>15</xdr:col>
      <xdr:colOff>101600</xdr:colOff>
      <xdr:row>19</xdr:row>
      <xdr:rowOff>27652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1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46347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36170</xdr:rowOff>
    </xdr:from>
    <xdr:to>
      <xdr:col>29</xdr:col>
      <xdr:colOff>127000</xdr:colOff>
      <xdr:row>38</xdr:row>
      <xdr:rowOff>86652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503770"/>
          <a:ext cx="647700" cy="5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86652</xdr:rowOff>
    </xdr:from>
    <xdr:to>
      <xdr:col>26</xdr:col>
      <xdr:colOff>50800</xdr:colOff>
      <xdr:row>38</xdr:row>
      <xdr:rowOff>104635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554252"/>
          <a:ext cx="698500" cy="17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104635</xdr:rowOff>
    </xdr:from>
    <xdr:to>
      <xdr:col>22</xdr:col>
      <xdr:colOff>114300</xdr:colOff>
      <xdr:row>38</xdr:row>
      <xdr:rowOff>136468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72235"/>
          <a:ext cx="698500" cy="31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136468</xdr:rowOff>
    </xdr:from>
    <xdr:to>
      <xdr:col>18</xdr:col>
      <xdr:colOff>177800</xdr:colOff>
      <xdr:row>38</xdr:row>
      <xdr:rowOff>142163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604068"/>
          <a:ext cx="698500" cy="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328270</xdr:rowOff>
    </xdr:from>
    <xdr:to>
      <xdr:col>29</xdr:col>
      <xdr:colOff>177800</xdr:colOff>
      <xdr:row>38</xdr:row>
      <xdr:rowOff>86970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52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236847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35852</xdr:rowOff>
    </xdr:from>
    <xdr:to>
      <xdr:col>26</xdr:col>
      <xdr:colOff>101600</xdr:colOff>
      <xdr:row>38</xdr:row>
      <xdr:rowOff>137452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50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122229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8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53835</xdr:rowOff>
    </xdr:from>
    <xdr:to>
      <xdr:col>22</xdr:col>
      <xdr:colOff>165100</xdr:colOff>
      <xdr:row>38</xdr:row>
      <xdr:rowOff>155435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52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140212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85668</xdr:rowOff>
    </xdr:from>
    <xdr:to>
      <xdr:col>19</xdr:col>
      <xdr:colOff>38100</xdr:colOff>
      <xdr:row>39</xdr:row>
      <xdr:rowOff>15818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5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595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63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91363</xdr:rowOff>
    </xdr:from>
    <xdr:to>
      <xdr:col>15</xdr:col>
      <xdr:colOff>101600</xdr:colOff>
      <xdr:row>39</xdr:row>
      <xdr:rowOff>21513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58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6290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4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119370</xdr:rowOff>
    </xdr:from>
    <xdr:to>
      <xdr:col>24</xdr:col>
      <xdr:colOff>63500</xdr:colOff>
      <xdr:row>37</xdr:row>
      <xdr:rowOff>139696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63020"/>
          <a:ext cx="8382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139696</xdr:rowOff>
    </xdr:from>
    <xdr:to>
      <xdr:col>19</xdr:col>
      <xdr:colOff>177800</xdr:colOff>
      <xdr:row>37</xdr:row>
      <xdr:rowOff>147575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83346"/>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147575</xdr:rowOff>
    </xdr:from>
    <xdr:to>
      <xdr:col>15</xdr:col>
      <xdr:colOff>50800</xdr:colOff>
      <xdr:row>37</xdr:row>
      <xdr:rowOff>150364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9122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149286</xdr:rowOff>
    </xdr:from>
    <xdr:to>
      <xdr:col>10</xdr:col>
      <xdr:colOff>114300</xdr:colOff>
      <xdr:row>37</xdr:row>
      <xdr:rowOff>150364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92936"/>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68570</xdr:rowOff>
    </xdr:from>
    <xdr:to>
      <xdr:col>24</xdr:col>
      <xdr:colOff>114300</xdr:colOff>
      <xdr:row>37</xdr:row>
      <xdr:rowOff>170169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12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154947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88896</xdr:rowOff>
    </xdr:from>
    <xdr:to>
      <xdr:col>20</xdr:col>
      <xdr:colOff>38100</xdr:colOff>
      <xdr:row>38</xdr:row>
      <xdr:rowOff>19046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10173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96775</xdr:rowOff>
    </xdr:from>
    <xdr:to>
      <xdr:col>15</xdr:col>
      <xdr:colOff>101600</xdr:colOff>
      <xdr:row>38</xdr:row>
      <xdr:rowOff>26925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18052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99564</xdr:rowOff>
    </xdr:from>
    <xdr:to>
      <xdr:col>10</xdr:col>
      <xdr:colOff>165100</xdr:colOff>
      <xdr:row>38</xdr:row>
      <xdr:rowOff>29714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20841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3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98486</xdr:rowOff>
    </xdr:from>
    <xdr:to>
      <xdr:col>6</xdr:col>
      <xdr:colOff>38100</xdr:colOff>
      <xdr:row>38</xdr:row>
      <xdr:rowOff>28635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2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19763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132691</xdr:rowOff>
    </xdr:from>
    <xdr:to>
      <xdr:col>24</xdr:col>
      <xdr:colOff>63500</xdr:colOff>
      <xdr:row>56</xdr:row>
      <xdr:rowOff>136861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33891"/>
          <a:ext cx="8382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118920</xdr:rowOff>
    </xdr:from>
    <xdr:to>
      <xdr:col>19</xdr:col>
      <xdr:colOff>177800</xdr:colOff>
      <xdr:row>56</xdr:row>
      <xdr:rowOff>132691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20120"/>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118920</xdr:rowOff>
    </xdr:from>
    <xdr:to>
      <xdr:col>15</xdr:col>
      <xdr:colOff>50800</xdr:colOff>
      <xdr:row>56</xdr:row>
      <xdr:rowOff>144432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2012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143893</xdr:rowOff>
    </xdr:from>
    <xdr:to>
      <xdr:col>10</xdr:col>
      <xdr:colOff>114300</xdr:colOff>
      <xdr:row>56</xdr:row>
      <xdr:rowOff>144432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45093"/>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86061</xdr:rowOff>
    </xdr:from>
    <xdr:to>
      <xdr:col>24</xdr:col>
      <xdr:colOff>114300</xdr:colOff>
      <xdr:row>57</xdr:row>
      <xdr:rowOff>16211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64488</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81891</xdr:rowOff>
    </xdr:from>
    <xdr:to>
      <xdr:col>20</xdr:col>
      <xdr:colOff>38100</xdr:colOff>
      <xdr:row>57</xdr:row>
      <xdr:rowOff>12041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3168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68120</xdr:rowOff>
    </xdr:from>
    <xdr:to>
      <xdr:col>15</xdr:col>
      <xdr:colOff>101600</xdr:colOff>
      <xdr:row>56</xdr:row>
      <xdr:rowOff>169720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160847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93632</xdr:rowOff>
    </xdr:from>
    <xdr:to>
      <xdr:col>10</xdr:col>
      <xdr:colOff>165100</xdr:colOff>
      <xdr:row>57</xdr:row>
      <xdr:rowOff>23782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93093</xdr:rowOff>
    </xdr:from>
    <xdr:to>
      <xdr:col>6</xdr:col>
      <xdr:colOff>38100</xdr:colOff>
      <xdr:row>57</xdr:row>
      <xdr:rowOff>23243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8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121907</xdr:rowOff>
    </xdr:from>
    <xdr:to>
      <xdr:col>24</xdr:col>
      <xdr:colOff>63500</xdr:colOff>
      <xdr:row>78</xdr:row>
      <xdr:rowOff>128746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5007"/>
          <a:ext cx="8382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104666</xdr:rowOff>
    </xdr:from>
    <xdr:to>
      <xdr:col>19</xdr:col>
      <xdr:colOff>177800</xdr:colOff>
      <xdr:row>78</xdr:row>
      <xdr:rowOff>121907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7766"/>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104666</xdr:rowOff>
    </xdr:from>
    <xdr:to>
      <xdr:col>15</xdr:col>
      <xdr:colOff>50800</xdr:colOff>
      <xdr:row>78</xdr:row>
      <xdr:rowOff>107905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7766"/>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107468</xdr:rowOff>
    </xdr:from>
    <xdr:to>
      <xdr:col>10</xdr:col>
      <xdr:colOff>114300</xdr:colOff>
      <xdr:row>78</xdr:row>
      <xdr:rowOff>107905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0568"/>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77946</xdr:rowOff>
    </xdr:from>
    <xdr:to>
      <xdr:col>24</xdr:col>
      <xdr:colOff>114300</xdr:colOff>
      <xdr:row>79</xdr:row>
      <xdr:rowOff>8096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164323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71107</xdr:rowOff>
    </xdr:from>
    <xdr:to>
      <xdr:col>20</xdr:col>
      <xdr:colOff>38100</xdr:colOff>
      <xdr:row>79</xdr:row>
      <xdr:rowOff>1257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163834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53866</xdr:rowOff>
    </xdr:from>
    <xdr:to>
      <xdr:col>15</xdr:col>
      <xdr:colOff>101600</xdr:colOff>
      <xdr:row>78</xdr:row>
      <xdr:rowOff>155466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146593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57105</xdr:rowOff>
    </xdr:from>
    <xdr:to>
      <xdr:col>10</xdr:col>
      <xdr:colOff>165100</xdr:colOff>
      <xdr:row>78</xdr:row>
      <xdr:rowOff>158705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149832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56668</xdr:rowOff>
    </xdr:from>
    <xdr:to>
      <xdr:col>6</xdr:col>
      <xdr:colOff>38100</xdr:colOff>
      <xdr:row>78</xdr:row>
      <xdr:rowOff>158268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149395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165159</xdr:rowOff>
    </xdr:from>
    <xdr:to>
      <xdr:col>24</xdr:col>
      <xdr:colOff>63500</xdr:colOff>
      <xdr:row>97</xdr:row>
      <xdr:rowOff>75502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24359"/>
          <a:ext cx="838200" cy="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75502</xdr:rowOff>
    </xdr:from>
    <xdr:to>
      <xdr:col>19</xdr:col>
      <xdr:colOff>177800</xdr:colOff>
      <xdr:row>97</xdr:row>
      <xdr:rowOff>147943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06152"/>
          <a:ext cx="889000" cy="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25453</xdr:rowOff>
    </xdr:from>
    <xdr:to>
      <xdr:col>15</xdr:col>
      <xdr:colOff>50800</xdr:colOff>
      <xdr:row>97</xdr:row>
      <xdr:rowOff>147943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6103"/>
          <a:ext cx="889000" cy="1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25453</xdr:rowOff>
    </xdr:from>
    <xdr:to>
      <xdr:col>10</xdr:col>
      <xdr:colOff>114300</xdr:colOff>
      <xdr:row>98</xdr:row>
      <xdr:rowOff>29809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6103"/>
          <a:ext cx="889000" cy="17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114359</xdr:rowOff>
    </xdr:from>
    <xdr:to>
      <xdr:col>24</xdr:col>
      <xdr:colOff>114300</xdr:colOff>
      <xdr:row>97</xdr:row>
      <xdr:rowOff>44509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92786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24702</xdr:rowOff>
    </xdr:from>
    <xdr:to>
      <xdr:col>20</xdr:col>
      <xdr:colOff>38100</xdr:colOff>
      <xdr:row>97</xdr:row>
      <xdr:rowOff>126302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117429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4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97143</xdr:rowOff>
    </xdr:from>
    <xdr:to>
      <xdr:col>15</xdr:col>
      <xdr:colOff>101600</xdr:colOff>
      <xdr:row>98</xdr:row>
      <xdr:rowOff>27293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18420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146103</xdr:rowOff>
    </xdr:from>
    <xdr:to>
      <xdr:col>10</xdr:col>
      <xdr:colOff>165100</xdr:colOff>
      <xdr:row>97</xdr:row>
      <xdr:rowOff>76253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67380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150459</xdr:rowOff>
    </xdr:from>
    <xdr:to>
      <xdr:col>6</xdr:col>
      <xdr:colOff>38100</xdr:colOff>
      <xdr:row>98</xdr:row>
      <xdr:rowOff>80609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71736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147385</xdr:rowOff>
    </xdr:from>
    <xdr:to>
      <xdr:col>55</xdr:col>
      <xdr:colOff>0</xdr:colOff>
      <xdr:row>37</xdr:row>
      <xdr:rowOff>151633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91035"/>
          <a:ext cx="8382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135604</xdr:rowOff>
    </xdr:from>
    <xdr:to>
      <xdr:col>50</xdr:col>
      <xdr:colOff>114300</xdr:colOff>
      <xdr:row>37</xdr:row>
      <xdr:rowOff>147385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79254"/>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83396</xdr:rowOff>
    </xdr:from>
    <xdr:to>
      <xdr:col>45</xdr:col>
      <xdr:colOff>177800</xdr:colOff>
      <xdr:row>37</xdr:row>
      <xdr:rowOff>135604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27046"/>
          <a:ext cx="889000" cy="5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27770</xdr:rowOff>
    </xdr:from>
    <xdr:to>
      <xdr:col>41</xdr:col>
      <xdr:colOff>50800</xdr:colOff>
      <xdr:row>37</xdr:row>
      <xdr:rowOff>83396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28520"/>
          <a:ext cx="889000" cy="3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100833</xdr:rowOff>
    </xdr:from>
    <xdr:to>
      <xdr:col>55</xdr:col>
      <xdr:colOff>50800</xdr:colOff>
      <xdr:row>38</xdr:row>
      <xdr:rowOff>30983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15760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96585</xdr:rowOff>
    </xdr:from>
    <xdr:to>
      <xdr:col>50</xdr:col>
      <xdr:colOff>165100</xdr:colOff>
      <xdr:row>38</xdr:row>
      <xdr:rowOff>26735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17862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84804</xdr:rowOff>
    </xdr:from>
    <xdr:to>
      <xdr:col>46</xdr:col>
      <xdr:colOff>38100</xdr:colOff>
      <xdr:row>38</xdr:row>
      <xdr:rowOff>14954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32596</xdr:rowOff>
    </xdr:from>
    <xdr:to>
      <xdr:col>41</xdr:col>
      <xdr:colOff>101600</xdr:colOff>
      <xdr:row>37</xdr:row>
      <xdr:rowOff>134196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125323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6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148420</xdr:rowOff>
    </xdr:from>
    <xdr:to>
      <xdr:col>36</xdr:col>
      <xdr:colOff>165100</xdr:colOff>
      <xdr:row>35</xdr:row>
      <xdr:rowOff>78570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69697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7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119611</xdr:rowOff>
    </xdr:from>
    <xdr:to>
      <xdr:col>55</xdr:col>
      <xdr:colOff>0</xdr:colOff>
      <xdr:row>58</xdr:row>
      <xdr:rowOff>16690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92261"/>
          <a:ext cx="8382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122751</xdr:rowOff>
    </xdr:from>
    <xdr:to>
      <xdr:col>50</xdr:col>
      <xdr:colOff>114300</xdr:colOff>
      <xdr:row>58</xdr:row>
      <xdr:rowOff>16690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95401"/>
          <a:ext cx="889000" cy="6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110974</xdr:rowOff>
    </xdr:from>
    <xdr:to>
      <xdr:col>45</xdr:col>
      <xdr:colOff>177800</xdr:colOff>
      <xdr:row>57</xdr:row>
      <xdr:rowOff>122751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83624"/>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133985</xdr:rowOff>
    </xdr:from>
    <xdr:to>
      <xdr:col>41</xdr:col>
      <xdr:colOff>50800</xdr:colOff>
      <xdr:row>57</xdr:row>
      <xdr:rowOff>110974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35185"/>
          <a:ext cx="889000" cy="14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68811</xdr:rowOff>
    </xdr:from>
    <xdr:to>
      <xdr:col>55</xdr:col>
      <xdr:colOff>50800</xdr:colOff>
      <xdr:row>57</xdr:row>
      <xdr:rowOff>170411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4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47238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137340</xdr:rowOff>
    </xdr:from>
    <xdr:to>
      <xdr:col>50</xdr:col>
      <xdr:colOff>165100</xdr:colOff>
      <xdr:row>58</xdr:row>
      <xdr:rowOff>67490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0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58617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0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71951</xdr:rowOff>
    </xdr:from>
    <xdr:to>
      <xdr:col>46</xdr:col>
      <xdr:colOff>38100</xdr:colOff>
      <xdr:row>58</xdr:row>
      <xdr:rowOff>2101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164678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60174</xdr:rowOff>
    </xdr:from>
    <xdr:to>
      <xdr:col>41</xdr:col>
      <xdr:colOff>101600</xdr:colOff>
      <xdr:row>57</xdr:row>
      <xdr:rowOff>161774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3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152901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2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83185</xdr:rowOff>
    </xdr:from>
    <xdr:to>
      <xdr:col>36</xdr:col>
      <xdr:colOff>165100</xdr:colOff>
      <xdr:row>57</xdr:row>
      <xdr:rowOff>13335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70326</xdr:rowOff>
    </xdr:from>
    <xdr:to>
      <xdr:col>55</xdr:col>
      <xdr:colOff>0</xdr:colOff>
      <xdr:row>77</xdr:row>
      <xdr:rowOff>137654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71976"/>
          <a:ext cx="838200" cy="6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84122</xdr:rowOff>
    </xdr:from>
    <xdr:to>
      <xdr:col>50</xdr:col>
      <xdr:colOff>114300</xdr:colOff>
      <xdr:row>77</xdr:row>
      <xdr:rowOff>137654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85772"/>
          <a:ext cx="889000" cy="5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84122</xdr:rowOff>
    </xdr:from>
    <xdr:to>
      <xdr:col>45</xdr:col>
      <xdr:colOff>177800</xdr:colOff>
      <xdr:row>77</xdr:row>
      <xdr:rowOff>112485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85772"/>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58444</xdr:rowOff>
    </xdr:from>
    <xdr:to>
      <xdr:col>41</xdr:col>
      <xdr:colOff>50800</xdr:colOff>
      <xdr:row>77</xdr:row>
      <xdr:rowOff>112485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60094"/>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133416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19526</xdr:rowOff>
    </xdr:from>
    <xdr:to>
      <xdr:col>55</xdr:col>
      <xdr:colOff>50800</xdr:colOff>
      <xdr:row>77</xdr:row>
      <xdr:rowOff>121126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153064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86854</xdr:rowOff>
    </xdr:from>
    <xdr:to>
      <xdr:col>50</xdr:col>
      <xdr:colOff>165100</xdr:colOff>
      <xdr:row>78</xdr:row>
      <xdr:rowOff>17004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8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8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33322</xdr:rowOff>
    </xdr:from>
    <xdr:to>
      <xdr:col>46</xdr:col>
      <xdr:colOff>38100</xdr:colOff>
      <xdr:row>77</xdr:row>
      <xdr:rowOff>134922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151449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1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61685</xdr:rowOff>
    </xdr:from>
    <xdr:to>
      <xdr:col>41</xdr:col>
      <xdr:colOff>101600</xdr:colOff>
      <xdr:row>77</xdr:row>
      <xdr:rowOff>163285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154412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7644</xdr:rowOff>
    </xdr:from>
    <xdr:to>
      <xdr:col>36</xdr:col>
      <xdr:colOff>165100</xdr:colOff>
      <xdr:row>77</xdr:row>
      <xdr:rowOff>109244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125771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8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104770</xdr:rowOff>
    </xdr:from>
    <xdr:to>
      <xdr:col>55</xdr:col>
      <xdr:colOff>0</xdr:colOff>
      <xdr:row>97</xdr:row>
      <xdr:rowOff>115229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735420"/>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104862</xdr:rowOff>
    </xdr:from>
    <xdr:to>
      <xdr:col>50</xdr:col>
      <xdr:colOff>114300</xdr:colOff>
      <xdr:row>97</xdr:row>
      <xdr:rowOff>115229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35512"/>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36762</xdr:rowOff>
    </xdr:from>
    <xdr:to>
      <xdr:col>45</xdr:col>
      <xdr:colOff>177800</xdr:colOff>
      <xdr:row>97</xdr:row>
      <xdr:rowOff>104862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67412"/>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12559</xdr:rowOff>
    </xdr:from>
    <xdr:to>
      <xdr:col>41</xdr:col>
      <xdr:colOff>50800</xdr:colOff>
      <xdr:row>97</xdr:row>
      <xdr:rowOff>36762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43209"/>
          <a:ext cx="889000" cy="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53970</xdr:rowOff>
    </xdr:from>
    <xdr:to>
      <xdr:col>55</xdr:col>
      <xdr:colOff>50800</xdr:colOff>
      <xdr:row>97</xdr:row>
      <xdr:rowOff>155570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140347</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64429</xdr:rowOff>
    </xdr:from>
    <xdr:to>
      <xdr:col>50</xdr:col>
      <xdr:colOff>165100</xdr:colOff>
      <xdr:row>97</xdr:row>
      <xdr:rowOff>166029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54062</xdr:rowOff>
    </xdr:from>
    <xdr:to>
      <xdr:col>46</xdr:col>
      <xdr:colOff>38100</xdr:colOff>
      <xdr:row>97</xdr:row>
      <xdr:rowOff>155662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146789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157412</xdr:rowOff>
    </xdr:from>
    <xdr:to>
      <xdr:col>41</xdr:col>
      <xdr:colOff>101600</xdr:colOff>
      <xdr:row>97</xdr:row>
      <xdr:rowOff>87562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133209</xdr:rowOff>
    </xdr:from>
    <xdr:to>
      <xdr:col>36</xdr:col>
      <xdr:colOff>165100</xdr:colOff>
      <xdr:row>97</xdr:row>
      <xdr:rowOff>63359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54486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88242</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03342"/>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88242</xdr:rowOff>
    </xdr:from>
    <xdr:to>
      <xdr:col>76</xdr:col>
      <xdr:colOff>114300</xdr:colOff>
      <xdr:row>38</xdr:row>
      <xdr:rowOff>95100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033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52604</xdr:rowOff>
    </xdr:from>
    <xdr:to>
      <xdr:col>71</xdr:col>
      <xdr:colOff>177800</xdr:colOff>
      <xdr:row>38</xdr:row>
      <xdr:rowOff>95100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67704"/>
          <a:ext cx="889000" cy="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37442</xdr:rowOff>
    </xdr:from>
    <xdr:to>
      <xdr:col>76</xdr:col>
      <xdr:colOff>165100</xdr:colOff>
      <xdr:row>38</xdr:row>
      <xdr:rowOff>139042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130169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44300</xdr:rowOff>
    </xdr:from>
    <xdr:to>
      <xdr:col>72</xdr:col>
      <xdr:colOff>38100</xdr:colOff>
      <xdr:row>38</xdr:row>
      <xdr:rowOff>145900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137027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1804</xdr:rowOff>
    </xdr:from>
    <xdr:to>
      <xdr:col>67</xdr:col>
      <xdr:colOff>101600</xdr:colOff>
      <xdr:row>38</xdr:row>
      <xdr:rowOff>103404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94531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67551</xdr:rowOff>
    </xdr:from>
    <xdr:to>
      <xdr:col>85</xdr:col>
      <xdr:colOff>127000</xdr:colOff>
      <xdr:row>79</xdr:row>
      <xdr:rowOff>86119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612101"/>
          <a:ext cx="8382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86119</xdr:rowOff>
    </xdr:from>
    <xdr:to>
      <xdr:col>81</xdr:col>
      <xdr:colOff>50800</xdr:colOff>
      <xdr:row>79</xdr:row>
      <xdr:rowOff>112052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630669"/>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112052</xdr:rowOff>
    </xdr:from>
    <xdr:to>
      <xdr:col>76</xdr:col>
      <xdr:colOff>114300</xdr:colOff>
      <xdr:row>79</xdr:row>
      <xdr:rowOff>128639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656602"/>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111392</xdr:rowOff>
    </xdr:from>
    <xdr:to>
      <xdr:col>71</xdr:col>
      <xdr:colOff>177800</xdr:colOff>
      <xdr:row>79</xdr:row>
      <xdr:rowOff>128639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655942"/>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16751</xdr:rowOff>
    </xdr:from>
    <xdr:to>
      <xdr:col>85</xdr:col>
      <xdr:colOff>177800</xdr:colOff>
      <xdr:row>79</xdr:row>
      <xdr:rowOff>118351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5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103128</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35319</xdr:rowOff>
    </xdr:from>
    <xdr:to>
      <xdr:col>81</xdr:col>
      <xdr:colOff>101600</xdr:colOff>
      <xdr:row>79</xdr:row>
      <xdr:rowOff>136919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5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128046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6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61252</xdr:rowOff>
    </xdr:from>
    <xdr:to>
      <xdr:col>76</xdr:col>
      <xdr:colOff>165100</xdr:colOff>
      <xdr:row>79</xdr:row>
      <xdr:rowOff>162852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6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153979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69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77839</xdr:rowOff>
    </xdr:from>
    <xdr:to>
      <xdr:col>72</xdr:col>
      <xdr:colOff>38100</xdr:colOff>
      <xdr:row>80</xdr:row>
      <xdr:rowOff>7989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6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170566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71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60592</xdr:rowOff>
    </xdr:from>
    <xdr:to>
      <xdr:col>67</xdr:col>
      <xdr:colOff>101600</xdr:colOff>
      <xdr:row>79</xdr:row>
      <xdr:rowOff>162192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6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153319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9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146558</xdr:rowOff>
    </xdr:from>
    <xdr:to>
      <xdr:col>85</xdr:col>
      <xdr:colOff>127000</xdr:colOff>
      <xdr:row>98</xdr:row>
      <xdr:rowOff>155428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48658"/>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155428</xdr:rowOff>
    </xdr:from>
    <xdr:to>
      <xdr:col>81</xdr:col>
      <xdr:colOff>50800</xdr:colOff>
      <xdr:row>99</xdr:row>
      <xdr:rowOff>6601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57528"/>
          <a:ext cx="889000" cy="2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117842</xdr:rowOff>
    </xdr:from>
    <xdr:to>
      <xdr:col>76</xdr:col>
      <xdr:colOff>114300</xdr:colOff>
      <xdr:row>99</xdr:row>
      <xdr:rowOff>6601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19942"/>
          <a:ext cx="889000" cy="6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117842</xdr:rowOff>
    </xdr:from>
    <xdr:to>
      <xdr:col>71</xdr:col>
      <xdr:colOff>177800</xdr:colOff>
      <xdr:row>98</xdr:row>
      <xdr:rowOff>149800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19942"/>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95758</xdr:rowOff>
    </xdr:from>
    <xdr:to>
      <xdr:col>85</xdr:col>
      <xdr:colOff>177800</xdr:colOff>
      <xdr:row>99</xdr:row>
      <xdr:rowOff>25908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104628</xdr:rowOff>
    </xdr:from>
    <xdr:to>
      <xdr:col>81</xdr:col>
      <xdr:colOff>101600</xdr:colOff>
      <xdr:row>99</xdr:row>
      <xdr:rowOff>34778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0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25905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9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127251</xdr:rowOff>
    </xdr:from>
    <xdr:to>
      <xdr:col>76</xdr:col>
      <xdr:colOff>165100</xdr:colOff>
      <xdr:row>99</xdr:row>
      <xdr:rowOff>57401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48528</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2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67042</xdr:rowOff>
    </xdr:from>
    <xdr:to>
      <xdr:col>72</xdr:col>
      <xdr:colOff>38100</xdr:colOff>
      <xdr:row>98</xdr:row>
      <xdr:rowOff>168642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159769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99000</xdr:rowOff>
    </xdr:from>
    <xdr:to>
      <xdr:col>67</xdr:col>
      <xdr:colOff>101600</xdr:colOff>
      <xdr:row>99</xdr:row>
      <xdr:rowOff>29150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20277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4711</xdr:rowOff>
    </xdr:from>
    <xdr:to>
      <xdr:col>116</xdr:col>
      <xdr:colOff>63500</xdr:colOff>
      <xdr:row>38</xdr:row>
      <xdr:rowOff>36487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519811"/>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141148</xdr:rowOff>
    </xdr:from>
    <xdr:to>
      <xdr:col>111</xdr:col>
      <xdr:colOff>177800</xdr:colOff>
      <xdr:row>38</xdr:row>
      <xdr:rowOff>4711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484798"/>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141148</xdr:rowOff>
    </xdr:from>
    <xdr:to>
      <xdr:col>107</xdr:col>
      <xdr:colOff>50800</xdr:colOff>
      <xdr:row>37</xdr:row>
      <xdr:rowOff>170485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48479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170485</xdr:rowOff>
    </xdr:from>
    <xdr:to>
      <xdr:col>102</xdr:col>
      <xdr:colOff>114300</xdr:colOff>
      <xdr:row>38</xdr:row>
      <xdr:rowOff>112687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514135"/>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157137</xdr:rowOff>
    </xdr:from>
    <xdr:to>
      <xdr:col>116</xdr:col>
      <xdr:colOff>114300</xdr:colOff>
      <xdr:row>38</xdr:row>
      <xdr:rowOff>87287</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8564</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35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125362</xdr:rowOff>
    </xdr:from>
    <xdr:to>
      <xdr:col>112</xdr:col>
      <xdr:colOff>38100</xdr:colOff>
      <xdr:row>38</xdr:row>
      <xdr:rowOff>55511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69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72039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4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90348</xdr:rowOff>
    </xdr:from>
    <xdr:to>
      <xdr:col>107</xdr:col>
      <xdr:colOff>101600</xdr:colOff>
      <xdr:row>38</xdr:row>
      <xdr:rowOff>20498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4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37025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119685</xdr:rowOff>
    </xdr:from>
    <xdr:to>
      <xdr:col>102</xdr:col>
      <xdr:colOff>165100</xdr:colOff>
      <xdr:row>38</xdr:row>
      <xdr:rowOff>49835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4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66362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61887</xdr:rowOff>
    </xdr:from>
    <xdr:to>
      <xdr:col>98</xdr:col>
      <xdr:colOff>38100</xdr:colOff>
      <xdr:row>38</xdr:row>
      <xdr:rowOff>163487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154614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6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154521</xdr:rowOff>
    </xdr:from>
    <xdr:to>
      <xdr:col>116</xdr:col>
      <xdr:colOff>63500</xdr:colOff>
      <xdr:row>58</xdr:row>
      <xdr:rowOff>160693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98621"/>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154521</xdr:rowOff>
    </xdr:from>
    <xdr:to>
      <xdr:col>111</xdr:col>
      <xdr:colOff>177800</xdr:colOff>
      <xdr:row>58</xdr:row>
      <xdr:rowOff>154807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9862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154807</xdr:rowOff>
    </xdr:from>
    <xdr:to>
      <xdr:col>107</xdr:col>
      <xdr:colOff>50800</xdr:colOff>
      <xdr:row>58</xdr:row>
      <xdr:rowOff>155111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09890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155111</xdr:rowOff>
    </xdr:from>
    <xdr:to>
      <xdr:col>102</xdr:col>
      <xdr:colOff>114300</xdr:colOff>
      <xdr:row>58</xdr:row>
      <xdr:rowOff>155169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99211"/>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109893</xdr:rowOff>
    </xdr:from>
    <xdr:to>
      <xdr:col>116</xdr:col>
      <xdr:colOff>114300</xdr:colOff>
      <xdr:row>59</xdr:row>
      <xdr:rowOff>40043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41914</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103721</xdr:rowOff>
    </xdr:from>
    <xdr:to>
      <xdr:col>112</xdr:col>
      <xdr:colOff>38100</xdr:colOff>
      <xdr:row>59</xdr:row>
      <xdr:rowOff>33871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4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104007</xdr:rowOff>
    </xdr:from>
    <xdr:to>
      <xdr:col>107</xdr:col>
      <xdr:colOff>101600</xdr:colOff>
      <xdr:row>59</xdr:row>
      <xdr:rowOff>34157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25284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104311</xdr:rowOff>
    </xdr:from>
    <xdr:to>
      <xdr:col>102</xdr:col>
      <xdr:colOff>165100</xdr:colOff>
      <xdr:row>59</xdr:row>
      <xdr:rowOff>34461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25588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104369</xdr:rowOff>
    </xdr:from>
    <xdr:to>
      <xdr:col>98</xdr:col>
      <xdr:colOff>38100</xdr:colOff>
      <xdr:row>59</xdr:row>
      <xdr:rowOff>34519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25646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4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91466</xdr:rowOff>
    </xdr:from>
    <xdr:to>
      <xdr:col>116</xdr:col>
      <xdr:colOff>63500</xdr:colOff>
      <xdr:row>77</xdr:row>
      <xdr:rowOff>116136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93116"/>
          <a:ext cx="8382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116136</xdr:rowOff>
    </xdr:from>
    <xdr:to>
      <xdr:col>111</xdr:col>
      <xdr:colOff>177800</xdr:colOff>
      <xdr:row>77</xdr:row>
      <xdr:rowOff>147492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317786"/>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147492</xdr:rowOff>
    </xdr:from>
    <xdr:to>
      <xdr:col>107</xdr:col>
      <xdr:colOff>50800</xdr:colOff>
      <xdr:row>77</xdr:row>
      <xdr:rowOff>163722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349142"/>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39821</xdr:rowOff>
    </xdr:from>
    <xdr:to>
      <xdr:col>102</xdr:col>
      <xdr:colOff>114300</xdr:colOff>
      <xdr:row>77</xdr:row>
      <xdr:rowOff>163722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241471"/>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40666</xdr:rowOff>
    </xdr:from>
    <xdr:to>
      <xdr:col>116</xdr:col>
      <xdr:colOff>114300</xdr:colOff>
      <xdr:row>77</xdr:row>
      <xdr:rowOff>142266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127043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65336</xdr:rowOff>
    </xdr:from>
    <xdr:to>
      <xdr:col>112</xdr:col>
      <xdr:colOff>38100</xdr:colOff>
      <xdr:row>77</xdr:row>
      <xdr:rowOff>166936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158063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96692</xdr:rowOff>
    </xdr:from>
    <xdr:to>
      <xdr:col>107</xdr:col>
      <xdr:colOff>101600</xdr:colOff>
      <xdr:row>78</xdr:row>
      <xdr:rowOff>26842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17969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9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112922</xdr:rowOff>
    </xdr:from>
    <xdr:to>
      <xdr:col>102</xdr:col>
      <xdr:colOff>165100</xdr:colOff>
      <xdr:row>78</xdr:row>
      <xdr:rowOff>43072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34199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4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160471</xdr:rowOff>
    </xdr:from>
    <xdr:to>
      <xdr:col>98</xdr:col>
      <xdr:colOff>38100</xdr:colOff>
      <xdr:row>77</xdr:row>
      <xdr:rowOff>90621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462,416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118,602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円となっており、類似団体と比較すれば、低水準で推移しているものの、社会保障制度の拡大、物価高騰対策に係る給付などにより、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年度から年</a:t>
          </a:r>
          <a:r>
            <a:rPr kumimoji="1" lang="en-US" altLang="ja-JP" sz="1300">
              <a:latin typeface="ＭＳ Ｐゴシック" panose="020B0600070205080204" pitchFamily="50" charset="-128"/>
              <a:ea typeface="ＭＳ Ｐゴシック" panose="020B0600070205080204" pitchFamily="50" charset="-128"/>
            </a:rPr>
            <a:t>10,000</a:t>
          </a:r>
          <a:r>
            <a:rPr kumimoji="1" lang="ja-JP" altLang="en-US" sz="1300">
              <a:latin typeface="ＭＳ Ｐゴシック" panose="020B0600070205080204" pitchFamily="50" charset="-128"/>
              <a:ea typeface="ＭＳ Ｐゴシック" panose="020B0600070205080204" pitchFamily="50" charset="-128"/>
            </a:rPr>
            <a:t>円程度増嵩している。今後更なる費用負担になる可能性が高いことから社会の動向を注視していく必要がある。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41,864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円となっており、類似団体と比較して一人当たりコストは低い状況となっているが、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14,989</a:t>
          </a:r>
          <a:r>
            <a:rPr kumimoji="1" lang="ja-JP" altLang="en-US" sz="1300">
              <a:latin typeface="ＭＳ Ｐゴシック" panose="020B0600070205080204" pitchFamily="50" charset="-128"/>
              <a:ea typeface="ＭＳ Ｐゴシック" panose="020B0600070205080204" pitchFamily="50" charset="-128"/>
            </a:rPr>
            <a:t>円の増となっている。これは岩沼西小学校長寿命化改修工事費（前年度比</a:t>
          </a:r>
          <a:r>
            <a:rPr kumimoji="1" lang="en-US" altLang="ja-JP" sz="1300">
              <a:latin typeface="ＭＳ Ｐゴシック" panose="020B0600070205080204" pitchFamily="50" charset="-128"/>
              <a:ea typeface="ＭＳ Ｐゴシック" panose="020B0600070205080204" pitchFamily="50" charset="-128"/>
            </a:rPr>
            <a:t>+287,540</a:t>
          </a:r>
          <a:r>
            <a:rPr kumimoji="1" lang="ja-JP" altLang="en-US" sz="1300">
              <a:latin typeface="ＭＳ Ｐゴシック" panose="020B0600070205080204" pitchFamily="50" charset="-128"/>
              <a:ea typeface="ＭＳ Ｐゴシック" panose="020B0600070205080204" pitchFamily="50" charset="-128"/>
            </a:rPr>
            <a:t>千円）、朝日竹の里線道路改良工事費（前年度比</a:t>
          </a:r>
          <a:r>
            <a:rPr kumimoji="1" lang="en-US" altLang="ja-JP" sz="1300">
              <a:latin typeface="ＭＳ Ｐゴシック" panose="020B0600070205080204" pitchFamily="50" charset="-128"/>
              <a:ea typeface="ＭＳ Ｐゴシック" panose="020B0600070205080204" pitchFamily="50" charset="-128"/>
            </a:rPr>
            <a:t>+235,189</a:t>
          </a:r>
          <a:r>
            <a:rPr kumimoji="1" lang="ja-JP" altLang="en-US" sz="1300">
              <a:latin typeface="ＭＳ Ｐゴシック" panose="020B0600070205080204" pitchFamily="50" charset="-128"/>
              <a:ea typeface="ＭＳ Ｐゴシック" panose="020B0600070205080204" pitchFamily="50" charset="-128"/>
            </a:rPr>
            <a:t>千円）、市内私立幼稚園の認定こども園移行に係る就学前教育・保育施設整備補助金（前年度比</a:t>
          </a:r>
          <a:r>
            <a:rPr kumimoji="1" lang="en-US" altLang="ja-JP" sz="1300">
              <a:latin typeface="ＭＳ Ｐゴシック" panose="020B0600070205080204" pitchFamily="50" charset="-128"/>
              <a:ea typeface="ＭＳ Ｐゴシック" panose="020B0600070205080204" pitchFamily="50" charset="-128"/>
            </a:rPr>
            <a:t>+121,683</a:t>
          </a:r>
          <a:r>
            <a:rPr kumimoji="1" lang="ja-JP" altLang="en-US" sz="1300">
              <a:latin typeface="ＭＳ Ｐゴシック" panose="020B0600070205080204" pitchFamily="50" charset="-128"/>
              <a:ea typeface="ＭＳ Ｐゴシック" panose="020B0600070205080204" pitchFamily="50" charset="-128"/>
            </a:rPr>
            <a:t>千円）が主な要因とされる。今後も長寿命化を控えている公共施設が多数あることから、公共施設等総合管理計画に基づき、事業の取捨選択を徹底していくことで、事業費の減少を目指すこととしている。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宮城県岩沼市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43,137
42,415
60.45
21,209,321
19,947,234
1,125,927
10,432,539
10,888,431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120269</xdr:rowOff>
    </xdr:from>
    <xdr:to>
      <xdr:col>24</xdr:col>
      <xdr:colOff>63500</xdr:colOff>
      <xdr:row>37</xdr:row>
      <xdr:rowOff>134031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63919"/>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120269</xdr:rowOff>
    </xdr:from>
    <xdr:to>
      <xdr:col>19</xdr:col>
      <xdr:colOff>177800</xdr:colOff>
      <xdr:row>37</xdr:row>
      <xdr:rowOff>132979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63919"/>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123561</xdr:rowOff>
    </xdr:from>
    <xdr:to>
      <xdr:col>15</xdr:col>
      <xdr:colOff>50800</xdr:colOff>
      <xdr:row>37</xdr:row>
      <xdr:rowOff>132979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67211"/>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123561</xdr:rowOff>
    </xdr:from>
    <xdr:to>
      <xdr:col>10</xdr:col>
      <xdr:colOff>114300</xdr:colOff>
      <xdr:row>37</xdr:row>
      <xdr:rowOff>125573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6721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83231</xdr:rowOff>
    </xdr:from>
    <xdr:to>
      <xdr:col>24</xdr:col>
      <xdr:colOff>114300</xdr:colOff>
      <xdr:row>38</xdr:row>
      <xdr:rowOff>13381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2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69469</xdr:rowOff>
    </xdr:from>
    <xdr:to>
      <xdr:col>20</xdr:col>
      <xdr:colOff>38100</xdr:colOff>
      <xdr:row>37</xdr:row>
      <xdr:rowOff>171069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162196</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0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82179</xdr:rowOff>
    </xdr:from>
    <xdr:to>
      <xdr:col>15</xdr:col>
      <xdr:colOff>101600</xdr:colOff>
      <xdr:row>38</xdr:row>
      <xdr:rowOff>12329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3456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72761</xdr:rowOff>
    </xdr:from>
    <xdr:to>
      <xdr:col>10</xdr:col>
      <xdr:colOff>165100</xdr:colOff>
      <xdr:row>38</xdr:row>
      <xdr:rowOff>2911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165488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74773</xdr:rowOff>
    </xdr:from>
    <xdr:to>
      <xdr:col>6</xdr:col>
      <xdr:colOff>38100</xdr:colOff>
      <xdr:row>38</xdr:row>
      <xdr:rowOff>4922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18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167499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1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58467</xdr:rowOff>
    </xdr:from>
    <xdr:to>
      <xdr:col>24</xdr:col>
      <xdr:colOff>63500</xdr:colOff>
      <xdr:row>58</xdr:row>
      <xdr:rowOff>71130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2567"/>
          <a:ext cx="838200" cy="1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71130</xdr:rowOff>
    </xdr:from>
    <xdr:to>
      <xdr:col>19</xdr:col>
      <xdr:colOff>177800</xdr:colOff>
      <xdr:row>58</xdr:row>
      <xdr:rowOff>81809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15230"/>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15414</xdr:rowOff>
    </xdr:from>
    <xdr:to>
      <xdr:col>15</xdr:col>
      <xdr:colOff>50800</xdr:colOff>
      <xdr:row>58</xdr:row>
      <xdr:rowOff>81809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59514"/>
          <a:ext cx="889000" cy="6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9361</xdr:rowOff>
    </xdr:from>
    <xdr:to>
      <xdr:col>10</xdr:col>
      <xdr:colOff>114300</xdr:colOff>
      <xdr:row>58</xdr:row>
      <xdr:rowOff>15414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2011"/>
          <a:ext cx="889000" cy="17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7667</xdr:rowOff>
    </xdr:from>
    <xdr:to>
      <xdr:col>24</xdr:col>
      <xdr:colOff>114300</xdr:colOff>
      <xdr:row>58</xdr:row>
      <xdr:rowOff>109267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20330</xdr:rowOff>
    </xdr:from>
    <xdr:to>
      <xdr:col>20</xdr:col>
      <xdr:colOff>38100</xdr:colOff>
      <xdr:row>58</xdr:row>
      <xdr:rowOff>121930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113057</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31009</xdr:rowOff>
    </xdr:from>
    <xdr:to>
      <xdr:col>15</xdr:col>
      <xdr:colOff>101600</xdr:colOff>
      <xdr:row>58</xdr:row>
      <xdr:rowOff>132609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123736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136064</xdr:rowOff>
    </xdr:from>
    <xdr:to>
      <xdr:col>10</xdr:col>
      <xdr:colOff>165100</xdr:colOff>
      <xdr:row>58</xdr:row>
      <xdr:rowOff>66214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82741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130011</xdr:rowOff>
    </xdr:from>
    <xdr:to>
      <xdr:col>6</xdr:col>
      <xdr:colOff>38100</xdr:colOff>
      <xdr:row>57</xdr:row>
      <xdr:rowOff>60161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51288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2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13224</xdr:rowOff>
    </xdr:from>
    <xdr:to>
      <xdr:col>24</xdr:col>
      <xdr:colOff>63500</xdr:colOff>
      <xdr:row>77</xdr:row>
      <xdr:rowOff>74293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4874"/>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74293</xdr:rowOff>
    </xdr:from>
    <xdr:to>
      <xdr:col>19</xdr:col>
      <xdr:colOff>177800</xdr:colOff>
      <xdr:row>77</xdr:row>
      <xdr:rowOff>116650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75943"/>
          <a:ext cx="889000" cy="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96231</xdr:rowOff>
    </xdr:from>
    <xdr:to>
      <xdr:col>15</xdr:col>
      <xdr:colOff>50800</xdr:colOff>
      <xdr:row>77</xdr:row>
      <xdr:rowOff>116650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97881"/>
          <a:ext cx="889000" cy="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96231</xdr:rowOff>
    </xdr:from>
    <xdr:to>
      <xdr:col>10</xdr:col>
      <xdr:colOff>114300</xdr:colOff>
      <xdr:row>77</xdr:row>
      <xdr:rowOff>158872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97881"/>
          <a:ext cx="889000" cy="6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133874</xdr:rowOff>
    </xdr:from>
    <xdr:to>
      <xdr:col>24</xdr:col>
      <xdr:colOff>114300</xdr:colOff>
      <xdr:row>77</xdr:row>
      <xdr:rowOff>64024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48801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7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23493</xdr:rowOff>
    </xdr:from>
    <xdr:to>
      <xdr:col>20</xdr:col>
      <xdr:colOff>38100</xdr:colOff>
      <xdr:row>77</xdr:row>
      <xdr:rowOff>125093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116220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65850</xdr:rowOff>
    </xdr:from>
    <xdr:to>
      <xdr:col>15</xdr:col>
      <xdr:colOff>101600</xdr:colOff>
      <xdr:row>77</xdr:row>
      <xdr:rowOff>167450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158577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6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45431</xdr:rowOff>
    </xdr:from>
    <xdr:to>
      <xdr:col>10</xdr:col>
      <xdr:colOff>165100</xdr:colOff>
      <xdr:row>77</xdr:row>
      <xdr:rowOff>147031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3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108072</xdr:rowOff>
    </xdr:from>
    <xdr:to>
      <xdr:col>6</xdr:col>
      <xdr:colOff>38100</xdr:colOff>
      <xdr:row>78</xdr:row>
      <xdr:rowOff>38222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29349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0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45289</xdr:rowOff>
    </xdr:from>
    <xdr:to>
      <xdr:col>24</xdr:col>
      <xdr:colOff>63500</xdr:colOff>
      <xdr:row>98</xdr:row>
      <xdr:rowOff>55176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7389"/>
          <a:ext cx="8382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21324</xdr:rowOff>
    </xdr:from>
    <xdr:to>
      <xdr:col>19</xdr:col>
      <xdr:colOff>177800</xdr:colOff>
      <xdr:row>98</xdr:row>
      <xdr:rowOff>45289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3424"/>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21324</xdr:rowOff>
    </xdr:from>
    <xdr:to>
      <xdr:col>15</xdr:col>
      <xdr:colOff>50800</xdr:colOff>
      <xdr:row>98</xdr:row>
      <xdr:rowOff>34682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3424"/>
          <a:ext cx="8890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34682</xdr:rowOff>
    </xdr:from>
    <xdr:to>
      <xdr:col>10</xdr:col>
      <xdr:colOff>114300</xdr:colOff>
      <xdr:row>98</xdr:row>
      <xdr:rowOff>70154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782"/>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4376</xdr:rowOff>
    </xdr:from>
    <xdr:to>
      <xdr:col>24</xdr:col>
      <xdr:colOff>114300</xdr:colOff>
      <xdr:row>98</xdr:row>
      <xdr:rowOff>105976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90753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165939</xdr:rowOff>
    </xdr:from>
    <xdr:to>
      <xdr:col>20</xdr:col>
      <xdr:colOff>38100</xdr:colOff>
      <xdr:row>98</xdr:row>
      <xdr:rowOff>96089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87216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141974</xdr:rowOff>
    </xdr:from>
    <xdr:to>
      <xdr:col>15</xdr:col>
      <xdr:colOff>101600</xdr:colOff>
      <xdr:row>98</xdr:row>
      <xdr:rowOff>72124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63251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155332</xdr:rowOff>
    </xdr:from>
    <xdr:to>
      <xdr:col>10</xdr:col>
      <xdr:colOff>165100</xdr:colOff>
      <xdr:row>98</xdr:row>
      <xdr:rowOff>85482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76609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19354</xdr:rowOff>
    </xdr:from>
    <xdr:to>
      <xdr:col>6</xdr:col>
      <xdr:colOff>38100</xdr:colOff>
      <xdr:row>98</xdr:row>
      <xdr:rowOff>120954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112081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93751</xdr:rowOff>
    </xdr:from>
    <xdr:to>
      <xdr:col>55</xdr:col>
      <xdr:colOff>0</xdr:colOff>
      <xdr:row>37</xdr:row>
      <xdr:rowOff>138557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37401"/>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93751</xdr:rowOff>
    </xdr:from>
    <xdr:to>
      <xdr:col>50</xdr:col>
      <xdr:colOff>114300</xdr:colOff>
      <xdr:row>37</xdr:row>
      <xdr:rowOff>108153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3740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108153</xdr:rowOff>
    </xdr:from>
    <xdr:to>
      <xdr:col>45</xdr:col>
      <xdr:colOff>177800</xdr:colOff>
      <xdr:row>37</xdr:row>
      <xdr:rowOff>122326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5180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122326</xdr:rowOff>
    </xdr:from>
    <xdr:to>
      <xdr:col>41</xdr:col>
      <xdr:colOff>50800</xdr:colOff>
      <xdr:row>37</xdr:row>
      <xdr:rowOff>133528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6597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87757</xdr:rowOff>
    </xdr:from>
    <xdr:to>
      <xdr:col>55</xdr:col>
      <xdr:colOff>50800</xdr:colOff>
      <xdr:row>38</xdr:row>
      <xdr:rowOff>17907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110634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42951</xdr:rowOff>
    </xdr:from>
    <xdr:to>
      <xdr:col>50</xdr:col>
      <xdr:colOff>165100</xdr:colOff>
      <xdr:row>37</xdr:row>
      <xdr:rowOff>144551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161078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6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57353</xdr:rowOff>
    </xdr:from>
    <xdr:to>
      <xdr:col>46</xdr:col>
      <xdr:colOff>38100</xdr:colOff>
      <xdr:row>37</xdr:row>
      <xdr:rowOff>158953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4030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71526</xdr:rowOff>
    </xdr:from>
    <xdr:to>
      <xdr:col>41</xdr:col>
      <xdr:colOff>101600</xdr:colOff>
      <xdr:row>38</xdr:row>
      <xdr:rowOff>1676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18203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29405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20162</xdr:rowOff>
    </xdr:from>
    <xdr:to>
      <xdr:col>55</xdr:col>
      <xdr:colOff>0</xdr:colOff>
      <xdr:row>58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64262"/>
          <a:ext cx="8382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96456</xdr:rowOff>
    </xdr:from>
    <xdr:to>
      <xdr:col>50</xdr:col>
      <xdr:colOff>114300</xdr:colOff>
      <xdr:row>58</xdr:row>
      <xdr:rowOff>20162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69106"/>
          <a:ext cx="889000" cy="9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96456</xdr:rowOff>
    </xdr:from>
    <xdr:to>
      <xdr:col>45</xdr:col>
      <xdr:colOff>177800</xdr:colOff>
      <xdr:row>58</xdr:row>
      <xdr:rowOff>29134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69106"/>
          <a:ext cx="889000" cy="10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120841</xdr:rowOff>
    </xdr:from>
    <xdr:to>
      <xdr:col>41</xdr:col>
      <xdr:colOff>50800</xdr:colOff>
      <xdr:row>58</xdr:row>
      <xdr:rowOff>29134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722041"/>
          <a:ext cx="889000" cy="2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146050</xdr:rowOff>
    </xdr:from>
    <xdr:to>
      <xdr:col>55</xdr:col>
      <xdr:colOff>50800</xdr:colOff>
      <xdr:row>58</xdr:row>
      <xdr:rowOff>76200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124477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9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140812</xdr:rowOff>
    </xdr:from>
    <xdr:to>
      <xdr:col>50</xdr:col>
      <xdr:colOff>165100</xdr:colOff>
      <xdr:row>58</xdr:row>
      <xdr:rowOff>70962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62089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45656</xdr:rowOff>
    </xdr:from>
    <xdr:to>
      <xdr:col>46</xdr:col>
      <xdr:colOff>38100</xdr:colOff>
      <xdr:row>57</xdr:row>
      <xdr:rowOff>147256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138383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149784</xdr:rowOff>
    </xdr:from>
    <xdr:to>
      <xdr:col>41</xdr:col>
      <xdr:colOff>101600</xdr:colOff>
      <xdr:row>58</xdr:row>
      <xdr:rowOff>79934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71061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1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70041</xdr:rowOff>
    </xdr:from>
    <xdr:to>
      <xdr:col>36</xdr:col>
      <xdr:colOff>165100</xdr:colOff>
      <xdr:row>57</xdr:row>
      <xdr:rowOff>191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16718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4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28780</xdr:rowOff>
    </xdr:from>
    <xdr:to>
      <xdr:col>55</xdr:col>
      <xdr:colOff>0</xdr:colOff>
      <xdr:row>78</xdr:row>
      <xdr:rowOff>109573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01880"/>
          <a:ext cx="838200" cy="8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28780</xdr:rowOff>
    </xdr:from>
    <xdr:to>
      <xdr:col>50</xdr:col>
      <xdr:colOff>114300</xdr:colOff>
      <xdr:row>78</xdr:row>
      <xdr:rowOff>74304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01880"/>
          <a:ext cx="889000" cy="4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127405</xdr:rowOff>
    </xdr:from>
    <xdr:to>
      <xdr:col>45</xdr:col>
      <xdr:colOff>177800</xdr:colOff>
      <xdr:row>78</xdr:row>
      <xdr:rowOff>74304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29055"/>
          <a:ext cx="8890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127405</xdr:rowOff>
    </xdr:from>
    <xdr:to>
      <xdr:col>41</xdr:col>
      <xdr:colOff>50800</xdr:colOff>
      <xdr:row>77</xdr:row>
      <xdr:rowOff>150265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290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58773</xdr:rowOff>
    </xdr:from>
    <xdr:to>
      <xdr:col>55</xdr:col>
      <xdr:colOff>50800</xdr:colOff>
      <xdr:row>78</xdr:row>
      <xdr:rowOff>160373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37200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149430</xdr:rowOff>
    </xdr:from>
    <xdr:to>
      <xdr:col>50</xdr:col>
      <xdr:colOff>165100</xdr:colOff>
      <xdr:row>78</xdr:row>
      <xdr:rowOff>79580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70707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4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23504</xdr:rowOff>
    </xdr:from>
    <xdr:to>
      <xdr:col>46</xdr:col>
      <xdr:colOff>38100</xdr:colOff>
      <xdr:row>78</xdr:row>
      <xdr:rowOff>125104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116231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76605</xdr:rowOff>
    </xdr:from>
    <xdr:to>
      <xdr:col>41</xdr:col>
      <xdr:colOff>101600</xdr:colOff>
      <xdr:row>78</xdr:row>
      <xdr:rowOff>6755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169332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7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99465</xdr:rowOff>
    </xdr:from>
    <xdr:to>
      <xdr:col>36</xdr:col>
      <xdr:colOff>165100</xdr:colOff>
      <xdr:row>78</xdr:row>
      <xdr:rowOff>29615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20742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52725</xdr:rowOff>
    </xdr:from>
    <xdr:to>
      <xdr:col>55</xdr:col>
      <xdr:colOff>0</xdr:colOff>
      <xdr:row>97</xdr:row>
      <xdr:rowOff>123698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3375"/>
          <a:ext cx="838200" cy="7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41204</xdr:rowOff>
    </xdr:from>
    <xdr:to>
      <xdr:col>50</xdr:col>
      <xdr:colOff>114300</xdr:colOff>
      <xdr:row>97</xdr:row>
      <xdr:rowOff>123698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71854"/>
          <a:ext cx="889000" cy="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5260</xdr:rowOff>
    </xdr:from>
    <xdr:to>
      <xdr:col>45</xdr:col>
      <xdr:colOff>177800</xdr:colOff>
      <xdr:row>97</xdr:row>
      <xdr:rowOff>41204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35910"/>
          <a:ext cx="889000" cy="3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136987</xdr:rowOff>
    </xdr:from>
    <xdr:to>
      <xdr:col>41</xdr:col>
      <xdr:colOff>50800</xdr:colOff>
      <xdr:row>97</xdr:row>
      <xdr:rowOff>5260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96187"/>
          <a:ext cx="889000" cy="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1925</xdr:rowOff>
    </xdr:from>
    <xdr:to>
      <xdr:col>55</xdr:col>
      <xdr:colOff>50800</xdr:colOff>
      <xdr:row>97</xdr:row>
      <xdr:rowOff>103525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151802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72898</xdr:rowOff>
    </xdr:from>
    <xdr:to>
      <xdr:col>50</xdr:col>
      <xdr:colOff>165100</xdr:colOff>
      <xdr:row>98</xdr:row>
      <xdr:rowOff>3048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165625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161854</xdr:rowOff>
    </xdr:from>
    <xdr:to>
      <xdr:col>46</xdr:col>
      <xdr:colOff>38100</xdr:colOff>
      <xdr:row>97</xdr:row>
      <xdr:rowOff>92004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83131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125910</xdr:rowOff>
    </xdr:from>
    <xdr:to>
      <xdr:col>41</xdr:col>
      <xdr:colOff>101600</xdr:colOff>
      <xdr:row>97</xdr:row>
      <xdr:rowOff>56060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47187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86187</xdr:rowOff>
    </xdr:from>
    <xdr:to>
      <xdr:col>36</xdr:col>
      <xdr:colOff>165100</xdr:colOff>
      <xdr:row>97</xdr:row>
      <xdr:rowOff>16337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3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126289</xdr:rowOff>
    </xdr:from>
    <xdr:to>
      <xdr:col>85</xdr:col>
      <xdr:colOff>127000</xdr:colOff>
      <xdr:row>37</xdr:row>
      <xdr:rowOff>142158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9939"/>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142158</xdr:rowOff>
    </xdr:from>
    <xdr:to>
      <xdr:col>81</xdr:col>
      <xdr:colOff>50800</xdr:colOff>
      <xdr:row>37</xdr:row>
      <xdr:rowOff>144234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5808"/>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144234</xdr:rowOff>
    </xdr:from>
    <xdr:to>
      <xdr:col>76</xdr:col>
      <xdr:colOff>114300</xdr:colOff>
      <xdr:row>37</xdr:row>
      <xdr:rowOff>152044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788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152044</xdr:rowOff>
    </xdr:from>
    <xdr:to>
      <xdr:col>71</xdr:col>
      <xdr:colOff>177800</xdr:colOff>
      <xdr:row>37</xdr:row>
      <xdr:rowOff>170199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95694"/>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75489</xdr:rowOff>
    </xdr:from>
    <xdr:to>
      <xdr:col>85</xdr:col>
      <xdr:colOff>177800</xdr:colOff>
      <xdr:row>38</xdr:row>
      <xdr:rowOff>5638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9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161866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91358</xdr:rowOff>
    </xdr:from>
    <xdr:to>
      <xdr:col>81</xdr:col>
      <xdr:colOff>101600</xdr:colOff>
      <xdr:row>38</xdr:row>
      <xdr:rowOff>21507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5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93434</xdr:rowOff>
    </xdr:from>
    <xdr:to>
      <xdr:col>76</xdr:col>
      <xdr:colOff>165100</xdr:colOff>
      <xdr:row>38</xdr:row>
      <xdr:rowOff>23584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14711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101244</xdr:rowOff>
    </xdr:from>
    <xdr:to>
      <xdr:col>72</xdr:col>
      <xdr:colOff>38100</xdr:colOff>
      <xdr:row>38</xdr:row>
      <xdr:rowOff>31394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22521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119399</xdr:rowOff>
    </xdr:from>
    <xdr:to>
      <xdr:col>67</xdr:col>
      <xdr:colOff>101600</xdr:colOff>
      <xdr:row>38</xdr:row>
      <xdr:rowOff>49549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40676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95009</xdr:rowOff>
    </xdr:from>
    <xdr:to>
      <xdr:col>85</xdr:col>
      <xdr:colOff>127000</xdr:colOff>
      <xdr:row>57</xdr:row>
      <xdr:rowOff>150924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7659"/>
          <a:ext cx="838200" cy="5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136119</xdr:rowOff>
    </xdr:from>
    <xdr:to>
      <xdr:col>81</xdr:col>
      <xdr:colOff>50800</xdr:colOff>
      <xdr:row>57</xdr:row>
      <xdr:rowOff>150924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08769"/>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136119</xdr:rowOff>
    </xdr:from>
    <xdr:to>
      <xdr:col>76</xdr:col>
      <xdr:colOff>114300</xdr:colOff>
      <xdr:row>57</xdr:row>
      <xdr:rowOff>148958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8769"/>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8393</xdr:rowOff>
    </xdr:from>
    <xdr:to>
      <xdr:col>71</xdr:col>
      <xdr:colOff>177800</xdr:colOff>
      <xdr:row>57</xdr:row>
      <xdr:rowOff>148958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81043"/>
          <a:ext cx="889000" cy="14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44209</xdr:rowOff>
    </xdr:from>
    <xdr:to>
      <xdr:col>85</xdr:col>
      <xdr:colOff>177800</xdr:colOff>
      <xdr:row>57</xdr:row>
      <xdr:rowOff>145809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130586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3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100124</xdr:rowOff>
    </xdr:from>
    <xdr:to>
      <xdr:col>81</xdr:col>
      <xdr:colOff>101600</xdr:colOff>
      <xdr:row>58</xdr:row>
      <xdr:rowOff>30274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21401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85319</xdr:rowOff>
    </xdr:from>
    <xdr:to>
      <xdr:col>76</xdr:col>
      <xdr:colOff>165100</xdr:colOff>
      <xdr:row>58</xdr:row>
      <xdr:rowOff>15469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98158</xdr:rowOff>
    </xdr:from>
    <xdr:to>
      <xdr:col>72</xdr:col>
      <xdr:colOff>38100</xdr:colOff>
      <xdr:row>58</xdr:row>
      <xdr:rowOff>28308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19435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129043</xdr:rowOff>
    </xdr:from>
    <xdr:to>
      <xdr:col>67</xdr:col>
      <xdr:colOff>101600</xdr:colOff>
      <xdr:row>57</xdr:row>
      <xdr:rowOff>59193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50320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2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88243</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61343"/>
          <a:ext cx="8890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88243</xdr:rowOff>
    </xdr:from>
    <xdr:to>
      <xdr:col>76</xdr:col>
      <xdr:colOff>114300</xdr:colOff>
      <xdr:row>78</xdr:row>
      <xdr:rowOff>95100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134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52603</xdr:rowOff>
    </xdr:from>
    <xdr:to>
      <xdr:col>71</xdr:col>
      <xdr:colOff>177800</xdr:colOff>
      <xdr:row>78</xdr:row>
      <xdr:rowOff>95100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25703"/>
          <a:ext cx="8890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37443</xdr:rowOff>
    </xdr:from>
    <xdr:to>
      <xdr:col>76</xdr:col>
      <xdr:colOff>165100</xdr:colOff>
      <xdr:row>78</xdr:row>
      <xdr:rowOff>139043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130170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0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44300</xdr:rowOff>
    </xdr:from>
    <xdr:to>
      <xdr:col>72</xdr:col>
      <xdr:colOff>38100</xdr:colOff>
      <xdr:row>78</xdr:row>
      <xdr:rowOff>145900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137027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1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1803</xdr:rowOff>
    </xdr:from>
    <xdr:to>
      <xdr:col>67</xdr:col>
      <xdr:colOff>101600</xdr:colOff>
      <xdr:row>78</xdr:row>
      <xdr:rowOff>103403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94530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67551</xdr:rowOff>
    </xdr:from>
    <xdr:to>
      <xdr:col>85</xdr:col>
      <xdr:colOff>127000</xdr:colOff>
      <xdr:row>99</xdr:row>
      <xdr:rowOff>86119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7041101"/>
          <a:ext cx="8382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86119</xdr:rowOff>
    </xdr:from>
    <xdr:to>
      <xdr:col>81</xdr:col>
      <xdr:colOff>50800</xdr:colOff>
      <xdr:row>99</xdr:row>
      <xdr:rowOff>112052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7059669"/>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112052</xdr:rowOff>
    </xdr:from>
    <xdr:to>
      <xdr:col>76</xdr:col>
      <xdr:colOff>114300</xdr:colOff>
      <xdr:row>99</xdr:row>
      <xdr:rowOff>128639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7085602"/>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111392</xdr:rowOff>
    </xdr:from>
    <xdr:to>
      <xdr:col>71</xdr:col>
      <xdr:colOff>177800</xdr:colOff>
      <xdr:row>99</xdr:row>
      <xdr:rowOff>128639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7084942"/>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16751</xdr:rowOff>
    </xdr:from>
    <xdr:to>
      <xdr:col>85</xdr:col>
      <xdr:colOff>177800</xdr:colOff>
      <xdr:row>99</xdr:row>
      <xdr:rowOff>118351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103128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0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35319</xdr:rowOff>
    </xdr:from>
    <xdr:to>
      <xdr:col>81</xdr:col>
      <xdr:colOff>101600</xdr:colOff>
      <xdr:row>99</xdr:row>
      <xdr:rowOff>136919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70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128046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1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61252</xdr:rowOff>
    </xdr:from>
    <xdr:to>
      <xdr:col>76</xdr:col>
      <xdr:colOff>165100</xdr:colOff>
      <xdr:row>99</xdr:row>
      <xdr:rowOff>162852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70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153979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12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77839</xdr:rowOff>
    </xdr:from>
    <xdr:to>
      <xdr:col>72</xdr:col>
      <xdr:colOff>38100</xdr:colOff>
      <xdr:row>100</xdr:row>
      <xdr:rowOff>7989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70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170566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1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60592</xdr:rowOff>
    </xdr:from>
    <xdr:to>
      <xdr:col>67</xdr:col>
      <xdr:colOff>101600</xdr:colOff>
      <xdr:row>99</xdr:row>
      <xdr:rowOff>162192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153319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1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前年度から一人あたりの決算額が上昇している費目は総務費、民生費、土木費があげられる。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82,642</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円となっている。決算額全体でみると、総務費のうちふるさと納税関連経費（前年度比</a:t>
          </a:r>
          <a:r>
            <a:rPr kumimoji="1" lang="en-US" altLang="ja-JP" sz="1300">
              <a:latin typeface="ＭＳ Ｐゴシック" panose="020B0600070205080204" pitchFamily="50" charset="-128"/>
              <a:ea typeface="ＭＳ Ｐゴシック" panose="020B0600070205080204" pitchFamily="50" charset="-128"/>
            </a:rPr>
            <a:t>+141,889</a:t>
          </a:r>
          <a:r>
            <a:rPr kumimoji="1" lang="ja-JP" altLang="en-US" sz="1300">
              <a:latin typeface="ＭＳ Ｐゴシック" panose="020B0600070205080204" pitchFamily="50" charset="-128"/>
              <a:ea typeface="ＭＳ Ｐゴシック" panose="020B0600070205080204" pitchFamily="50" charset="-128"/>
            </a:rPr>
            <a:t>千円）及びふるさと納税寄附金を原資とした基金への積立（前年度比</a:t>
          </a:r>
          <a:r>
            <a:rPr kumimoji="1" lang="en-US" altLang="ja-JP" sz="1300">
              <a:latin typeface="ＭＳ Ｐゴシック" panose="020B0600070205080204" pitchFamily="50" charset="-128"/>
              <a:ea typeface="ＭＳ Ｐゴシック" panose="020B0600070205080204" pitchFamily="50" charset="-128"/>
            </a:rPr>
            <a:t>+126,114</a:t>
          </a:r>
          <a:r>
            <a:rPr kumimoji="1" lang="ja-JP" altLang="en-US" sz="1300">
              <a:latin typeface="ＭＳ Ｐゴシック" panose="020B0600070205080204" pitchFamily="50" charset="-128"/>
              <a:ea typeface="ＭＳ Ｐゴシック" panose="020B0600070205080204" pitchFamily="50" charset="-128"/>
            </a:rPr>
            <a:t>千円）が年々増嵩していることが要因となっている。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198,196</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271,826</a:t>
          </a:r>
          <a:r>
            <a:rPr kumimoji="1" lang="ja-JP" altLang="en-US" sz="1300">
              <a:latin typeface="ＭＳ Ｐゴシック" panose="020B0600070205080204" pitchFamily="50" charset="-128"/>
              <a:ea typeface="ＭＳ Ｐゴシック" panose="020B0600070205080204" pitchFamily="50" charset="-128"/>
            </a:rPr>
            <a:t>千円増となっていることが要因となっている。これは、本市が子育て環境の充実を図るため、第二子無償化や保育施設整備事業に重点的に取り組んできたことによるものである。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土木費が住民一人当たり</a:t>
          </a:r>
          <a:r>
            <a:rPr kumimoji="1" lang="en-US" altLang="ja-JP" sz="1300">
              <a:latin typeface="ＭＳ Ｐゴシック" panose="020B0600070205080204" pitchFamily="50" charset="-128"/>
              <a:ea typeface="ＭＳ Ｐゴシック" panose="020B0600070205080204" pitchFamily="50" charset="-128"/>
            </a:rPr>
            <a:t>43,914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9,314</a:t>
          </a:r>
          <a:r>
            <a:rPr kumimoji="1" lang="ja-JP" altLang="en-US" sz="1300">
              <a:latin typeface="ＭＳ Ｐゴシック" panose="020B0600070205080204" pitchFamily="50" charset="-128"/>
              <a:ea typeface="ＭＳ Ｐゴシック" panose="020B0600070205080204" pitchFamily="50" charset="-128"/>
            </a:rPr>
            <a:t>円の増となっている。朝日竹の里線道路改良事業（前年度比</a:t>
          </a:r>
          <a:r>
            <a:rPr kumimoji="1" lang="en-US" altLang="ja-JP" sz="1300">
              <a:latin typeface="ＭＳ Ｐゴシック" panose="020B0600070205080204" pitchFamily="50" charset="-128"/>
              <a:ea typeface="ＭＳ Ｐゴシック" panose="020B0600070205080204" pitchFamily="50" charset="-128"/>
            </a:rPr>
            <a:t>+224,417</a:t>
          </a:r>
          <a:r>
            <a:rPr kumimoji="1" lang="ja-JP" altLang="en-US" sz="1300">
              <a:latin typeface="ＭＳ Ｐゴシック" panose="020B0600070205080204" pitchFamily="50" charset="-128"/>
              <a:ea typeface="ＭＳ Ｐゴシック" panose="020B0600070205080204" pitchFamily="50" charset="-128"/>
            </a:rPr>
            <a:t>千円）、橋りょう長寿命化整備事業（前年度比</a:t>
          </a:r>
          <a:r>
            <a:rPr kumimoji="1" lang="en-US" altLang="ja-JP" sz="1300">
              <a:latin typeface="ＭＳ Ｐゴシック" panose="020B0600070205080204" pitchFamily="50" charset="-128"/>
              <a:ea typeface="ＭＳ Ｐゴシック" panose="020B0600070205080204" pitchFamily="50" charset="-128"/>
            </a:rPr>
            <a:t>+44,516</a:t>
          </a:r>
          <a:r>
            <a:rPr kumimoji="1" lang="ja-JP" altLang="en-US" sz="1300">
              <a:latin typeface="ＭＳ Ｐゴシック" panose="020B0600070205080204" pitchFamily="50" charset="-128"/>
              <a:ea typeface="ＭＳ Ｐゴシック" panose="020B0600070205080204" pitchFamily="50" charset="-128"/>
            </a:rPr>
            <a:t>千円）、市営住宅改良事業（前年度比</a:t>
          </a:r>
          <a:r>
            <a:rPr kumimoji="1" lang="en-US" altLang="ja-JP" sz="1300">
              <a:latin typeface="ＭＳ Ｐゴシック" panose="020B0600070205080204" pitchFamily="50" charset="-128"/>
              <a:ea typeface="ＭＳ Ｐゴシック" panose="020B0600070205080204" pitchFamily="50" charset="-128"/>
            </a:rPr>
            <a:t>+34,960</a:t>
          </a:r>
          <a:r>
            <a:rPr kumimoji="1" lang="ja-JP" altLang="en-US" sz="1300">
              <a:latin typeface="ＭＳ Ｐゴシック" panose="020B0600070205080204" pitchFamily="50" charset="-128"/>
              <a:ea typeface="ＭＳ Ｐゴシック" panose="020B0600070205080204" pitchFamily="50" charset="-128"/>
            </a:rPr>
            <a:t>千円）等のハード事業を推進したことが主な要因である。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財政調整基金残高における標準財政規模比は、決算剰余金などの積立が基金からの取り崩しを下回ったため、前年度比</a:t>
          </a:r>
          <a:r>
            <a:rPr kumimoji="1" lang="en-US" altLang="ja-JP" sz="1400">
              <a:latin typeface="ＭＳ ゴシック" pitchFamily="49" charset="-128"/>
              <a:ea typeface="ＭＳ ゴシック" pitchFamily="49" charset="-128"/>
            </a:rPr>
            <a:t>2.73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34.54</a:t>
          </a:r>
          <a:r>
            <a:rPr kumimoji="1" lang="ja-JP" altLang="en-US" sz="1400">
              <a:latin typeface="ＭＳ ゴシック" pitchFamily="49" charset="-128"/>
              <a:ea typeface="ＭＳ ゴシック" pitchFamily="49" charset="-128"/>
            </a:rPr>
            <a:t>％となった。実質単年度収支については、令和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年度までの余剰分に加え、基金を取崩すことで財政の均衡を図った結果▲</a:t>
          </a:r>
          <a:r>
            <a:rPr kumimoji="1" lang="en-US" altLang="ja-JP" sz="1400">
              <a:latin typeface="ＭＳ ゴシック" pitchFamily="49" charset="-128"/>
              <a:ea typeface="ＭＳ ゴシック" pitchFamily="49" charset="-128"/>
            </a:rPr>
            <a:t>6.32</a:t>
          </a:r>
          <a:r>
            <a:rPr kumimoji="1" lang="ja-JP" altLang="en-US" sz="1400">
              <a:latin typeface="ＭＳ ゴシック" pitchFamily="49" charset="-128"/>
              <a:ea typeface="ＭＳ ゴシック" pitchFamily="49" charset="-128"/>
            </a:rPr>
            <a:t>％という結果となった。このように令和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年度は、後年度への投資を行ったことにより、実質単年度収支が赤字となったが、今後については、改めて財政基盤を盤石なものにし、引き続き財源確保や経費削減などに努め、健全な財政運営を行いたい。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宮城県岩沼市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a:t>
          </a:r>
          <a:r>
            <a:rPr kumimoji="1" lang="en-US" altLang="ja-JP" sz="1400">
              <a:latin typeface="ＭＳ ゴシック" pitchFamily="49" charset="-128"/>
              <a:ea typeface="ＭＳ ゴシック" pitchFamily="49" charset="-128"/>
            </a:rPr>
            <a:t>10.79</a:t>
          </a:r>
          <a:r>
            <a:rPr kumimoji="1" lang="ja-JP" altLang="en-US" sz="1400">
              <a:latin typeface="ＭＳ ゴシック" pitchFamily="49" charset="-128"/>
              <a:ea typeface="ＭＳ ゴシック" pitchFamily="49" charset="-128"/>
            </a:rPr>
            <a:t>％の黒字となっており、今後も健全な財政運営に努めたい。</a:t>
          </a:r>
        </a:p>
        <a:p>
          <a:r>
            <a:rPr kumimoji="1" lang="ja-JP" altLang="en-US" sz="1400">
              <a:latin typeface="ＭＳ ゴシック" pitchFamily="49" charset="-128"/>
              <a:ea typeface="ＭＳ ゴシック" pitchFamily="49" charset="-128"/>
            </a:rPr>
            <a:t>　公営企業会計も黒字となっているが、一般会計からの繰出が過大となることのないように今後も引き続き、料金等の適正化、経費節減、徴収率の向上などによる経営努力を行っていく。</a:t>
          </a:r>
        </a:p>
        <a:p>
          <a:r>
            <a:rPr kumimoji="1" lang="ja-JP" altLang="en-US" sz="1400">
              <a:latin typeface="ＭＳ ゴシック" pitchFamily="49" charset="-128"/>
              <a:ea typeface="ＭＳ ゴシック" pitchFamily="49" charset="-128"/>
            </a:rPr>
            <a:t>　国民健康保険事業特別会計、介護保険事業特別会計及び後期高齢者医療特別会計も全て黒字となっているが、国による制度改正などを注視するとともに、保険料の適正化、徴収率の向上などに努める。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21209321</v>
      </c>
      <c r="BO4" s="449"/>
      <c r="BP4" s="449"/>
      <c r="BQ4" s="449"/>
      <c r="BR4" s="449"/>
      <c r="BS4" s="449"/>
      <c r="BT4" s="449"/>
      <c r="BU4" s="450"/>
      <c r="BV4" s="448">
        <v>19809614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10.8</v>
      </c>
      <c r="CU4" s="589"/>
      <c r="CV4" s="589"/>
      <c r="CW4" s="589"/>
      <c r="CX4" s="589"/>
      <c r="CY4" s="589"/>
      <c r="CZ4" s="589"/>
      <c r="DA4" s="590"/>
      <c r="DB4" s="588">
        <v>10.5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19947234</v>
      </c>
      <c r="BO5" s="420"/>
      <c r="BP5" s="420"/>
      <c r="BQ5" s="420"/>
      <c r="BR5" s="420"/>
      <c r="BS5" s="420"/>
      <c r="BT5" s="420"/>
      <c r="BU5" s="421"/>
      <c r="BV5" s="419">
        <v>18596994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103.2</v>
      </c>
      <c r="CU5" s="417"/>
      <c r="CV5" s="417"/>
      <c r="CW5" s="417"/>
      <c r="CX5" s="417"/>
      <c r="CY5" s="417"/>
      <c r="CZ5" s="417"/>
      <c r="DA5" s="418"/>
      <c r="DB5" s="416">
        <v>102.4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1262087</v>
      </c>
      <c r="BO6" s="420"/>
      <c r="BP6" s="420"/>
      <c r="BQ6" s="420"/>
      <c r="BR6" s="420"/>
      <c r="BS6" s="420"/>
      <c r="BT6" s="420"/>
      <c r="BU6" s="421"/>
      <c r="BV6" s="419">
        <v>1212620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103.2</v>
      </c>
      <c r="CU6" s="563"/>
      <c r="CV6" s="563"/>
      <c r="CW6" s="563"/>
      <c r="CX6" s="563"/>
      <c r="CY6" s="563"/>
      <c r="CZ6" s="563"/>
      <c r="DA6" s="564"/>
      <c r="DB6" s="562">
        <v>102.4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136160</v>
      </c>
      <c r="BO7" s="420"/>
      <c r="BP7" s="420"/>
      <c r="BQ7" s="420"/>
      <c r="BR7" s="420"/>
      <c r="BS7" s="420"/>
      <c r="BT7" s="420"/>
      <c r="BU7" s="421"/>
      <c r="BV7" s="419">
        <v>143388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10432539</v>
      </c>
      <c r="CU7" s="420"/>
      <c r="CV7" s="420"/>
      <c r="CW7" s="420"/>
      <c r="CX7" s="420"/>
      <c r="CY7" s="420"/>
      <c r="CZ7" s="420"/>
      <c r="DA7" s="421"/>
      <c r="DB7" s="419">
        <v>10142412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1125927</v>
      </c>
      <c r="BO8" s="420"/>
      <c r="BP8" s="420"/>
      <c r="BQ8" s="420"/>
      <c r="BR8" s="420"/>
      <c r="BS8" s="420"/>
      <c r="BT8" s="420"/>
      <c r="BU8" s="421"/>
      <c r="BV8" s="419">
        <v>1069232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44068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56695</v>
      </c>
      <c r="BO9" s="420"/>
      <c r="BP9" s="420"/>
      <c r="BQ9" s="420"/>
      <c r="BR9" s="420"/>
      <c r="BS9" s="420"/>
      <c r="BT9" s="420"/>
      <c r="BU9" s="421"/>
      <c r="BV9" s="419">
        <v>-260211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7.8</v>
      </c>
      <c r="CU9" s="417"/>
      <c r="CV9" s="417"/>
      <c r="CW9" s="417"/>
      <c r="CX9" s="417"/>
      <c r="CY9" s="417"/>
      <c r="CZ9" s="417"/>
      <c r="DA9" s="418"/>
      <c r="DB9" s="416">
        <v>7.7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44678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4567</v>
      </c>
      <c r="BO10" s="420"/>
      <c r="BP10" s="420"/>
      <c r="BQ10" s="420"/>
      <c r="BR10" s="420"/>
      <c r="BS10" s="420"/>
      <c r="BT10" s="420"/>
      <c r="BU10" s="421"/>
      <c r="BV10" s="419">
        <v>4296</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43137</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720723</v>
      </c>
      <c r="BO12" s="420"/>
      <c r="BP12" s="420"/>
      <c r="BQ12" s="420"/>
      <c r="BR12" s="420"/>
      <c r="BS12" s="420"/>
      <c r="BT12" s="420"/>
      <c r="BU12" s="421"/>
      <c r="BV12" s="419">
        <v>988680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42415</v>
      </c>
      <c r="S13" s="507"/>
      <c r="T13" s="507"/>
      <c r="U13" s="507"/>
      <c r="V13" s="508"/>
      <c r="W13" s="509" t="s">
        <v>130</v>
      </c>
      <c r="X13" s="405"/>
      <c r="Y13" s="405"/>
      <c r="Z13" s="405"/>
      <c r="AA13" s="405"/>
      <c r="AB13" s="406"/>
      <c r="AC13" s="372">
        <v>442</v>
      </c>
      <c r="AD13" s="373"/>
      <c r="AE13" s="373"/>
      <c r="AF13" s="373"/>
      <c r="AG13" s="374"/>
      <c r="AH13" s="372">
        <v>494</v>
      </c>
      <c r="AI13" s="373"/>
      <c r="AJ13" s="373"/>
      <c r="AK13" s="373"/>
      <c r="AL13" s="432"/>
      <c r="AM13" s="476" t="s">
        <v>131</v>
      </c>
      <c r="AN13" s="376"/>
      <c r="AO13" s="376"/>
      <c r="AP13" s="376"/>
      <c r="AQ13" s="376"/>
      <c r="AR13" s="376"/>
      <c r="AS13" s="376"/>
      <c r="AT13" s="377"/>
      <c r="AU13" s="477" t="s">
        <v>90</v>
      </c>
      <c r="AV13" s="478"/>
      <c r="AW13" s="478"/>
      <c r="AX13" s="478"/>
      <c r="AY13" s="433" t="s">
        <v>132</v>
      </c>
      <c r="AZ13" s="434"/>
      <c r="BA13" s="434"/>
      <c r="BB13" s="434"/>
      <c r="BC13" s="434"/>
      <c r="BD13" s="434"/>
      <c r="BE13" s="434"/>
      <c r="BF13" s="434"/>
      <c r="BG13" s="434"/>
      <c r="BH13" s="434"/>
      <c r="BI13" s="434"/>
      <c r="BJ13" s="434"/>
      <c r="BK13" s="434"/>
      <c r="BL13" s="434"/>
      <c r="BM13" s="435"/>
      <c r="BN13" s="419">
        <v>-659461</v>
      </c>
      <c r="BO13" s="420"/>
      <c r="BP13" s="420"/>
      <c r="BQ13" s="420"/>
      <c r="BR13" s="420"/>
      <c r="BS13" s="420"/>
      <c r="BT13" s="420"/>
      <c r="BU13" s="421"/>
      <c r="BV13" s="419">
        <v>-1244595</v>
      </c>
      <c r="BW13" s="420"/>
      <c r="BX13" s="420"/>
      <c r="BY13" s="420"/>
      <c r="BZ13" s="420"/>
      <c r="CA13" s="420"/>
      <c r="CB13" s="420"/>
      <c r="CC13" s="421"/>
      <c r="CD13" s="459" t="s">
        <v>133</v>
      </c>
      <c r="CE13" s="379"/>
      <c r="CF13" s="379"/>
      <c r="CG13" s="379"/>
      <c r="CH13" s="379"/>
      <c r="CI13" s="379"/>
      <c r="CJ13" s="379"/>
      <c r="CK13" s="379"/>
      <c r="CL13" s="379"/>
      <c r="CM13" s="379"/>
      <c r="CN13" s="379"/>
      <c r="CO13" s="379"/>
      <c r="CP13" s="379"/>
      <c r="CQ13" s="379"/>
      <c r="CR13" s="379"/>
      <c r="CS13" s="460"/>
      <c r="CT13" s="416">
        <v>0.3</v>
      </c>
      <c r="CU13" s="417"/>
      <c r="CV13" s="417"/>
      <c r="CW13" s="417"/>
      <c r="CX13" s="417"/>
      <c r="CY13" s="417"/>
      <c r="CZ13" s="417"/>
      <c r="DA13" s="418"/>
      <c r="DB13" s="416">
        <v>-0.5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134</v>
      </c>
      <c r="M14" s="546"/>
      <c r="N14" s="546"/>
      <c r="O14" s="546"/>
      <c r="P14" s="546"/>
      <c r="Q14" s="547"/>
      <c r="R14" s="506">
        <v>43448</v>
      </c>
      <c r="S14" s="507"/>
      <c r="T14" s="507"/>
      <c r="U14" s="507"/>
      <c r="V14" s="508"/>
      <c r="W14" s="510"/>
      <c r="X14" s="408"/>
      <c r="Y14" s="408"/>
      <c r="Z14" s="408"/>
      <c r="AA14" s="408"/>
      <c r="AB14" s="409"/>
      <c r="AC14" s="499">
        <v>2.2999999999999998</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135</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42818</v>
      </c>
      <c r="S15" s="507"/>
      <c r="T15" s="507"/>
      <c r="U15" s="507"/>
      <c r="V15" s="508"/>
      <c r="W15" s="509" t="s">
        <v>136</v>
      </c>
      <c r="X15" s="405"/>
      <c r="Y15" s="405"/>
      <c r="Z15" s="405"/>
      <c r="AA15" s="405"/>
      <c r="AB15" s="406"/>
      <c r="AC15" s="372">
        <v>5188</v>
      </c>
      <c r="AD15" s="373"/>
      <c r="AE15" s="373"/>
      <c r="AF15" s="373"/>
      <c r="AG15" s="374"/>
      <c r="AH15" s="372">
        <v>5782</v>
      </c>
      <c r="AI15" s="373"/>
      <c r="AJ15" s="373"/>
      <c r="AK15" s="373"/>
      <c r="AL15" s="432"/>
      <c r="AM15" s="476"/>
      <c r="AN15" s="376"/>
      <c r="AO15" s="376"/>
      <c r="AP15" s="376"/>
      <c r="AQ15" s="376"/>
      <c r="AR15" s="376"/>
      <c r="AS15" s="376"/>
      <c r="AT15" s="377"/>
      <c r="AU15" s="477"/>
      <c r="AV15" s="478"/>
      <c r="AW15" s="478"/>
      <c r="AX15" s="478"/>
      <c r="AY15" s="445" t="s">
        <v>137</v>
      </c>
      <c r="AZ15" s="446"/>
      <c r="BA15" s="446"/>
      <c r="BB15" s="446"/>
      <c r="BC15" s="446"/>
      <c r="BD15" s="446"/>
      <c r="BE15" s="446"/>
      <c r="BF15" s="446"/>
      <c r="BG15" s="446"/>
      <c r="BH15" s="446"/>
      <c r="BI15" s="446"/>
      <c r="BJ15" s="446"/>
      <c r="BK15" s="446"/>
      <c r="BL15" s="446"/>
      <c r="BM15" s="447"/>
      <c r="BN15" s="448">
        <v>6854871</v>
      </c>
      <c r="BO15" s="449"/>
      <c r="BP15" s="449"/>
      <c r="BQ15" s="449"/>
      <c r="BR15" s="449"/>
      <c r="BS15" s="449"/>
      <c r="BT15" s="449"/>
      <c r="BU15" s="450"/>
      <c r="BV15" s="448">
        <v>6729388</v>
      </c>
      <c r="BW15" s="449"/>
      <c r="BX15" s="449"/>
      <c r="BY15" s="449"/>
      <c r="BZ15" s="449"/>
      <c r="CA15" s="449"/>
      <c r="CB15" s="449"/>
      <c r="CC15" s="450"/>
      <c r="CD15" s="519" t="s">
        <v>138</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139</v>
      </c>
      <c r="M16" s="494"/>
      <c r="N16" s="494"/>
      <c r="O16" s="494"/>
      <c r="P16" s="494"/>
      <c r="Q16" s="495"/>
      <c r="R16" s="496" t="s">
        <v>140</v>
      </c>
      <c r="S16" s="497"/>
      <c r="T16" s="497"/>
      <c r="U16" s="497"/>
      <c r="V16" s="498"/>
      <c r="W16" s="510"/>
      <c r="X16" s="408"/>
      <c r="Y16" s="408"/>
      <c r="Z16" s="408"/>
      <c r="AA16" s="408"/>
      <c r="AB16" s="409"/>
      <c r="AC16" s="499">
        <v>26.8</v>
      </c>
      <c r="AD16" s="500"/>
      <c r="AE16" s="500"/>
      <c r="AF16" s="500"/>
      <c r="AG16" s="501"/>
      <c r="AH16" s="499">
        <v>28</v>
      </c>
      <c r="AI16" s="500"/>
      <c r="AJ16" s="500"/>
      <c r="AK16" s="500"/>
      <c r="AL16" s="502"/>
      <c r="AM16" s="476"/>
      <c r="AN16" s="376"/>
      <c r="AO16" s="376"/>
      <c r="AP16" s="376"/>
      <c r="AQ16" s="376"/>
      <c r="AR16" s="376"/>
      <c r="AS16" s="376"/>
      <c r="AT16" s="377"/>
      <c r="AU16" s="477"/>
      <c r="AV16" s="478"/>
      <c r="AW16" s="478"/>
      <c r="AX16" s="478"/>
      <c r="AY16" s="433" t="s">
        <v>141</v>
      </c>
      <c r="AZ16" s="434"/>
      <c r="BA16" s="434"/>
      <c r="BB16" s="434"/>
      <c r="BC16" s="434"/>
      <c r="BD16" s="434"/>
      <c r="BE16" s="434"/>
      <c r="BF16" s="434"/>
      <c r="BG16" s="434"/>
      <c r="BH16" s="434"/>
      <c r="BI16" s="434"/>
      <c r="BJ16" s="434"/>
      <c r="BK16" s="434"/>
      <c r="BL16" s="434"/>
      <c r="BM16" s="435"/>
      <c r="BN16" s="419">
        <v>8548658</v>
      </c>
      <c r="BO16" s="420"/>
      <c r="BP16" s="420"/>
      <c r="BQ16" s="420"/>
      <c r="BR16" s="420"/>
      <c r="BS16" s="420"/>
      <c r="BT16" s="420"/>
      <c r="BU16" s="421"/>
      <c r="BV16" s="419">
        <v>8255252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142</v>
      </c>
      <c r="N17" s="513"/>
      <c r="O17" s="513"/>
      <c r="P17" s="513"/>
      <c r="Q17" s="514"/>
      <c r="R17" s="496" t="s">
        <v>143</v>
      </c>
      <c r="S17" s="497"/>
      <c r="T17" s="497"/>
      <c r="U17" s="497"/>
      <c r="V17" s="498"/>
      <c r="W17" s="509" t="s">
        <v>144</v>
      </c>
      <c r="X17" s="405"/>
      <c r="Y17" s="405"/>
      <c r="Z17" s="405"/>
      <c r="AA17" s="405"/>
      <c r="AB17" s="406"/>
      <c r="AC17" s="372">
        <v>13742</v>
      </c>
      <c r="AD17" s="373"/>
      <c r="AE17" s="373"/>
      <c r="AF17" s="373"/>
      <c r="AG17" s="374"/>
      <c r="AH17" s="372">
        <v>14401</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8700629</v>
      </c>
      <c r="BO17" s="420"/>
      <c r="BP17" s="420"/>
      <c r="BQ17" s="420"/>
      <c r="BR17" s="420"/>
      <c r="BS17" s="420"/>
      <c r="BT17" s="420"/>
      <c r="BU17" s="421"/>
      <c r="BV17" s="419">
        <v>8530897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60.45</v>
      </c>
      <c r="M18" s="472"/>
      <c r="N18" s="472"/>
      <c r="O18" s="472"/>
      <c r="P18" s="472"/>
      <c r="Q18" s="472"/>
      <c r="R18" s="473"/>
      <c r="S18" s="473"/>
      <c r="T18" s="473"/>
      <c r="U18" s="473"/>
      <c r="V18" s="474"/>
      <c r="W18" s="490"/>
      <c r="X18" s="491"/>
      <c r="Y18" s="491"/>
      <c r="Z18" s="491"/>
      <c r="AA18" s="491"/>
      <c r="AB18" s="515"/>
      <c r="AC18" s="389">
        <v>70.900000000000006</v>
      </c>
      <c r="AD18" s="390"/>
      <c r="AE18" s="390"/>
      <c r="AF18" s="390"/>
      <c r="AG18" s="475"/>
      <c r="AH18" s="389">
        <v>69.599999999999994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10770604</v>
      </c>
      <c r="BO18" s="420"/>
      <c r="BP18" s="420"/>
      <c r="BQ18" s="420"/>
      <c r="BR18" s="420"/>
      <c r="BS18" s="420"/>
      <c r="BT18" s="420"/>
      <c r="BU18" s="421"/>
      <c r="BV18" s="419">
        <v>10217278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729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14811097</v>
      </c>
      <c r="BO19" s="420"/>
      <c r="BP19" s="420"/>
      <c r="BQ19" s="420"/>
      <c r="BR19" s="420"/>
      <c r="BS19" s="420"/>
      <c r="BT19" s="420"/>
      <c r="BU19" s="421"/>
      <c r="BV19" s="419">
        <v>14089373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17251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10888431</v>
      </c>
      <c r="BO22" s="449"/>
      <c r="BP22" s="449"/>
      <c r="BQ22" s="449"/>
      <c r="BR22" s="449"/>
      <c r="BS22" s="449"/>
      <c r="BT22" s="449"/>
      <c r="BU22" s="450"/>
      <c r="BV22" s="448">
        <v>11367591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8904693</v>
      </c>
      <c r="BO23" s="420"/>
      <c r="BP23" s="420"/>
      <c r="BQ23" s="420"/>
      <c r="BR23" s="420"/>
      <c r="BS23" s="420"/>
      <c r="BT23" s="420"/>
      <c r="BU23" s="421"/>
      <c r="BV23" s="419">
        <v>9105043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9500</v>
      </c>
      <c r="R24" s="373"/>
      <c r="S24" s="373"/>
      <c r="T24" s="373"/>
      <c r="U24" s="373"/>
      <c r="V24" s="374"/>
      <c r="W24" s="462"/>
      <c r="X24" s="399"/>
      <c r="Y24" s="400"/>
      <c r="Z24" s="375" t="s">
        <v>161</v>
      </c>
      <c r="AA24" s="376"/>
      <c r="AB24" s="376"/>
      <c r="AC24" s="376"/>
      <c r="AD24" s="376"/>
      <c r="AE24" s="376"/>
      <c r="AF24" s="376"/>
      <c r="AG24" s="377"/>
      <c r="AH24" s="372">
        <v>297</v>
      </c>
      <c r="AI24" s="373"/>
      <c r="AJ24" s="373"/>
      <c r="AK24" s="373"/>
      <c r="AL24" s="374"/>
      <c r="AM24" s="372">
        <v>847341</v>
      </c>
      <c r="AN24" s="373"/>
      <c r="AO24" s="373"/>
      <c r="AP24" s="373"/>
      <c r="AQ24" s="373"/>
      <c r="AR24" s="374"/>
      <c r="AS24" s="372">
        <v>2853</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6201126</v>
      </c>
      <c r="BO24" s="420"/>
      <c r="BP24" s="420"/>
      <c r="BQ24" s="420"/>
      <c r="BR24" s="420"/>
      <c r="BS24" s="420"/>
      <c r="BT24" s="420"/>
      <c r="BU24" s="421"/>
      <c r="BV24" s="419">
        <v>6233395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7630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2461736</v>
      </c>
      <c r="BO25" s="449"/>
      <c r="BP25" s="449"/>
      <c r="BQ25" s="449"/>
      <c r="BR25" s="449"/>
      <c r="BS25" s="449"/>
      <c r="BT25" s="449"/>
      <c r="BU25" s="450"/>
      <c r="BV25" s="448">
        <v>2976331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6640</v>
      </c>
      <c r="R26" s="373"/>
      <c r="S26" s="373"/>
      <c r="T26" s="373"/>
      <c r="U26" s="373"/>
      <c r="V26" s="374"/>
      <c r="W26" s="462"/>
      <c r="X26" s="399"/>
      <c r="Y26" s="400"/>
      <c r="Z26" s="375" t="s">
        <v>167</v>
      </c>
      <c r="AA26" s="430"/>
      <c r="AB26" s="430"/>
      <c r="AC26" s="430"/>
      <c r="AD26" s="430"/>
      <c r="AE26" s="430"/>
      <c r="AF26" s="430"/>
      <c r="AG26" s="431"/>
      <c r="AH26" s="372">
        <v>11</v>
      </c>
      <c r="AI26" s="373"/>
      <c r="AJ26" s="373"/>
      <c r="AK26" s="373"/>
      <c r="AL26" s="374"/>
      <c r="AM26" s="372">
        <v>33088</v>
      </c>
      <c r="AN26" s="373"/>
      <c r="AO26" s="373"/>
      <c r="AP26" s="373"/>
      <c r="AQ26" s="373"/>
      <c r="AR26" s="374"/>
      <c r="AS26" s="372">
        <v>3008</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4490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378000</v>
      </c>
      <c r="BO27" s="454"/>
      <c r="BP27" s="454"/>
      <c r="BQ27" s="454"/>
      <c r="BR27" s="454"/>
      <c r="BS27" s="454"/>
      <c r="BT27" s="454"/>
      <c r="BU27" s="455"/>
      <c r="BV27" s="453">
        <v>378000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3850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3603726</v>
      </c>
      <c r="BO28" s="449"/>
      <c r="BP28" s="449"/>
      <c r="BQ28" s="449"/>
      <c r="BR28" s="449"/>
      <c r="BS28" s="449"/>
      <c r="BT28" s="449"/>
      <c r="BU28" s="450"/>
      <c r="BV28" s="448">
        <v>3779882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3630</v>
      </c>
      <c r="R29" s="373"/>
      <c r="S29" s="373"/>
      <c r="T29" s="373"/>
      <c r="U29" s="373"/>
      <c r="V29" s="374"/>
      <c r="W29" s="463"/>
      <c r="X29" s="464"/>
      <c r="Y29" s="465"/>
      <c r="Z29" s="375" t="s">
        <v>177</v>
      </c>
      <c r="AA29" s="376"/>
      <c r="AB29" s="376"/>
      <c r="AC29" s="376"/>
      <c r="AD29" s="376"/>
      <c r="AE29" s="376"/>
      <c r="AF29" s="376"/>
      <c r="AG29" s="377"/>
      <c r="AH29" s="372">
        <v>298</v>
      </c>
      <c r="AI29" s="373"/>
      <c r="AJ29" s="373"/>
      <c r="AK29" s="373"/>
      <c r="AL29" s="374"/>
      <c r="AM29" s="372">
        <v>851836</v>
      </c>
      <c r="AN29" s="373"/>
      <c r="AO29" s="373"/>
      <c r="AP29" s="373"/>
      <c r="AQ29" s="373"/>
      <c r="AR29" s="374"/>
      <c r="AS29" s="372">
        <v>2859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655744</v>
      </c>
      <c r="BO29" s="420"/>
      <c r="BP29" s="420"/>
      <c r="BQ29" s="420"/>
      <c r="BR29" s="420"/>
      <c r="BS29" s="420"/>
      <c r="BT29" s="420"/>
      <c r="BU29" s="421"/>
      <c r="BV29" s="419">
        <v>654678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6178806</v>
      </c>
      <c r="BO30" s="454"/>
      <c r="BP30" s="454"/>
      <c r="BQ30" s="454"/>
      <c r="BR30" s="454"/>
      <c r="BS30" s="454"/>
      <c r="BT30" s="454"/>
      <c r="BU30" s="455"/>
      <c r="BV30" s="453">
        <v>5710691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矢野目西地区土地区画整理事業特別会計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亘理名取共立衛生処理組合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株式会社エフエムいわぬま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宮城県市町村職員退職手当組合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特定公共下水道事業会計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宮城県市町村非常勤消防団員補償報償組合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亘理地区行政事務組合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宮城県市町村自治振興センター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宮城県後期高齢者医療広域連合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宮城県後期高齢者医療事業会計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j0rt8E0UCD3nCCgr4cpD0xGZIYemvMAzzFCCTy67HK+aatdjB4ogHYKQFHkBISlms+V6v/ZD7txePzaePq2Pw==" saltValue="klbqgVOW83Zl9NxyQQ1v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4" t="s">
        <v>537</v>
      </c>
      <c r="D34" s="1154"/>
      <c r="E34" s="1155"/>
      <c r="F34" s="32">
        <v>10.83</v>
      </c>
      <c r="G34" s="33">
        <v>11.8</v>
      </c>
      <c r="H34" s="33">
        <v>13.92</v>
      </c>
      <c r="I34" s="33">
        <v>14.78</v>
      </c>
      <c r="J34" s="34">
        <v>15.86</v>
      </c>
      <c r="K34" s="22"/>
      <c r="L34" s="22"/>
      <c r="M34" s="22"/>
      <c r="N34" s="22"/>
      <c r="O34" s="22"/>
      <c r="P34" s="22"/>
    </row>
    <row r="35" spans="1:16" ht="39" customHeight="1" x14ac:dyDescent="0.15">
      <c r="A35" s="22"/>
      <c r="B35" s="35"/>
      <c r="C35" s="1148" t="s">
        <v>538</v>
      </c>
      <c r="D35" s="1149"/>
      <c r="E35" s="1150"/>
      <c r="F35" s="36">
        <v>4.42</v>
      </c>
      <c r="G35" s="37">
        <v>3.78</v>
      </c>
      <c r="H35" s="37">
        <v>6.31</v>
      </c>
      <c r="I35" s="37">
        <v>8.82</v>
      </c>
      <c r="J35" s="38">
        <v>11.81</v>
      </c>
      <c r="K35" s="22"/>
      <c r="L35" s="22"/>
      <c r="M35" s="22"/>
      <c r="N35" s="22"/>
      <c r="O35" s="22"/>
      <c r="P35" s="22"/>
    </row>
    <row r="36" spans="1:16" ht="39" customHeight="1" x14ac:dyDescent="0.15">
      <c r="A36" s="22"/>
      <c r="B36" s="35"/>
      <c r="C36" s="1148" t="s">
        <v>539</v>
      </c>
      <c r="D36" s="1149"/>
      <c r="E36" s="1150"/>
      <c r="F36" s="36">
        <v>15.61</v>
      </c>
      <c r="G36" s="37">
        <v>13.88</v>
      </c>
      <c r="H36" s="37">
        <v>13.57</v>
      </c>
      <c r="I36" s="37">
        <v>10.54</v>
      </c>
      <c r="J36" s="38">
        <v>10.79</v>
      </c>
      <c r="K36" s="22"/>
      <c r="L36" s="22"/>
      <c r="M36" s="22"/>
      <c r="N36" s="22"/>
      <c r="O36" s="22"/>
      <c r="P36" s="22"/>
    </row>
    <row r="37" spans="1:16" ht="39" customHeight="1" x14ac:dyDescent="0.15">
      <c r="A37" s="22"/>
      <c r="B37" s="35"/>
      <c r="C37" s="1148" t="s">
        <v>540</v>
      </c>
      <c r="D37" s="1149"/>
      <c r="E37" s="1150"/>
      <c r="F37" s="36">
        <v>9.0299999999999994</v>
      </c>
      <c r="G37" s="37">
        <v>9.2200000000000006</v>
      </c>
      <c r="H37" s="37">
        <v>9.58</v>
      </c>
      <c r="I37" s="37">
        <v>9.74</v>
      </c>
      <c r="J37" s="38">
        <v>9.77</v>
      </c>
      <c r="K37" s="22"/>
      <c r="L37" s="22"/>
      <c r="M37" s="22"/>
      <c r="N37" s="22"/>
      <c r="O37" s="22"/>
      <c r="P37" s="22"/>
    </row>
    <row r="38" spans="1:16" ht="39" customHeight="1" x14ac:dyDescent="0.15">
      <c r="A38" s="22"/>
      <c r="B38" s="35"/>
      <c r="C38" s="1148" t="s">
        <v>541</v>
      </c>
      <c r="D38" s="1149"/>
      <c r="E38" s="1150"/>
      <c r="F38" s="36">
        <v>2</v>
      </c>
      <c r="G38" s="37">
        <v>1.48</v>
      </c>
      <c r="H38" s="37">
        <v>1.64</v>
      </c>
      <c r="I38" s="37">
        <v>1.8</v>
      </c>
      <c r="J38" s="38">
        <v>2.46</v>
      </c>
      <c r="K38" s="22"/>
      <c r="L38" s="22"/>
      <c r="M38" s="22"/>
      <c r="N38" s="22"/>
      <c r="O38" s="22"/>
      <c r="P38" s="22"/>
    </row>
    <row r="39" spans="1:16" ht="39" customHeight="1" x14ac:dyDescent="0.15">
      <c r="A39" s="22"/>
      <c r="B39" s="35"/>
      <c r="C39" s="1148" t="s">
        <v>542</v>
      </c>
      <c r="D39" s="1149"/>
      <c r="E39" s="1150"/>
      <c r="F39" s="36">
        <v>3.83</v>
      </c>
      <c r="G39" s="37">
        <v>3.48</v>
      </c>
      <c r="H39" s="37">
        <v>1.43</v>
      </c>
      <c r="I39" s="37">
        <v>1.35</v>
      </c>
      <c r="J39" s="38">
        <v>0.56999999999999995</v>
      </c>
      <c r="K39" s="22"/>
      <c r="L39" s="22"/>
      <c r="M39" s="22"/>
      <c r="N39" s="22"/>
      <c r="O39" s="22"/>
      <c r="P39" s="22"/>
    </row>
    <row r="40" spans="1:16" ht="39" customHeight="1" x14ac:dyDescent="0.15">
      <c r="A40" s="22"/>
      <c r="B40" s="35"/>
      <c r="C40" s="1148" t="s">
        <v>543</v>
      </c>
      <c r="D40" s="1149"/>
      <c r="E40" s="1150"/>
      <c r="F40" s="36">
        <v>1.3</v>
      </c>
      <c r="G40" s="37">
        <v>0.93</v>
      </c>
      <c r="H40" s="37">
        <v>1.42</v>
      </c>
      <c r="I40" s="37">
        <v>1.02</v>
      </c>
      <c r="J40" s="38">
        <v>0.44</v>
      </c>
      <c r="K40" s="22"/>
      <c r="L40" s="22"/>
      <c r="M40" s="22"/>
      <c r="N40" s="22"/>
      <c r="O40" s="22"/>
      <c r="P40" s="22"/>
    </row>
    <row r="41" spans="1:16" ht="39" customHeight="1" x14ac:dyDescent="0.15">
      <c r="A41" s="22"/>
      <c r="B41" s="35"/>
      <c r="C41" s="1148" t="s">
        <v>544</v>
      </c>
      <c r="D41" s="1149"/>
      <c r="E41" s="1150"/>
      <c r="F41" s="36">
        <v>0.09</v>
      </c>
      <c r="G41" s="37">
        <v>0.12</v>
      </c>
      <c r="H41" s="37">
        <v>0.1</v>
      </c>
      <c r="I41" s="37">
        <v>0.14000000000000001</v>
      </c>
      <c r="J41" s="38">
        <v>0.08</v>
      </c>
      <c r="K41" s="22"/>
      <c r="L41" s="22"/>
      <c r="M41" s="22"/>
      <c r="N41" s="22"/>
      <c r="O41" s="22"/>
      <c r="P41" s="22"/>
    </row>
    <row r="42" spans="1:16" ht="39" customHeight="1" x14ac:dyDescent="0.15">
      <c r="A42" s="22"/>
      <c r="B42" s="39"/>
      <c r="C42" s="1148" t="s">
        <v>545</v>
      </c>
      <c r="D42" s="1149"/>
      <c r="E42" s="1150"/>
      <c r="F42" s="36" t="s">
        <v>489</v>
      </c>
      <c r="G42" s="37" t="s">
        <v>489</v>
      </c>
      <c r="H42" s="37" t="s">
        <v>489</v>
      </c>
      <c r="I42" s="37" t="s">
        <v>489</v>
      </c>
      <c r="J42" s="38" t="s">
        <v>489</v>
      </c>
      <c r="K42" s="22"/>
      <c r="L42" s="22"/>
      <c r="M42" s="22"/>
      <c r="N42" s="22"/>
      <c r="O42" s="22"/>
      <c r="P42" s="22"/>
    </row>
    <row r="43" spans="1:16" ht="39" customHeight="1" thickBot="1" x14ac:dyDescent="0.2">
      <c r="A43" s="22"/>
      <c r="B43" s="40"/>
      <c r="C43" s="1151" t="s">
        <v>546</v>
      </c>
      <c r="D43" s="1152"/>
      <c r="E43" s="1153"/>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hhhzN/TbCOGDh/wK0CG/fwkbgpafYjrGBHI+ahqXynSgnEGXeiLuDho/r3zXgi7NDG7HAEAPr93UjJbuDxy1Q==" saltValue="DMO7uV37jq3kfzPI/D/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1086</v>
      </c>
      <c r="L45" s="60">
        <v>1025</v>
      </c>
      <c r="M45" s="60">
        <v>1077</v>
      </c>
      <c r="N45" s="60">
        <v>1161</v>
      </c>
      <c r="O45" s="61">
        <v>1216</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489</v>
      </c>
      <c r="L46" s="64" t="s">
        <v>489</v>
      </c>
      <c r="M46" s="64" t="s">
        <v>489</v>
      </c>
      <c r="N46" s="64" t="s">
        <v>489</v>
      </c>
      <c r="O46" s="65" t="s">
        <v>489</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489</v>
      </c>
      <c r="L47" s="64" t="s">
        <v>489</v>
      </c>
      <c r="M47" s="64" t="s">
        <v>489</v>
      </c>
      <c r="N47" s="64" t="s">
        <v>489</v>
      </c>
      <c r="O47" s="65" t="s">
        <v>489</v>
      </c>
      <c r="P47" s="48"/>
      <c r="Q47" s="48"/>
      <c r="R47" s="48"/>
      <c r="S47" s="48"/>
      <c r="T47" s="48"/>
      <c r="U47" s="48"/>
    </row>
    <row r="48" spans="1:21" ht="30.75" customHeight="1" x14ac:dyDescent="0.15">
      <c r="A48" s="48"/>
      <c r="B48" s="1181"/>
      <c r="C48" s="1182"/>
      <c r="D48" s="62"/>
      <c r="E48" s="1158" t="s">
        <v>13</v>
      </c>
      <c r="F48" s="1158"/>
      <c r="G48" s="1158"/>
      <c r="H48" s="1158"/>
      <c r="I48" s="1158"/>
      <c r="J48" s="1159"/>
      <c r="K48" s="63">
        <v>181</v>
      </c>
      <c r="L48" s="64">
        <v>153</v>
      </c>
      <c r="M48" s="64">
        <v>135</v>
      </c>
      <c r="N48" s="64">
        <v>159</v>
      </c>
      <c r="O48" s="65">
        <v>139</v>
      </c>
      <c r="P48" s="48"/>
      <c r="Q48" s="48"/>
      <c r="R48" s="48"/>
      <c r="S48" s="48"/>
      <c r="T48" s="48"/>
      <c r="U48" s="48"/>
    </row>
    <row r="49" spans="1:21" ht="30.75" customHeight="1" x14ac:dyDescent="0.15">
      <c r="A49" s="48"/>
      <c r="B49" s="1181"/>
      <c r="C49" s="1182"/>
      <c r="D49" s="62"/>
      <c r="E49" s="1158" t="s">
        <v>14</v>
      </c>
      <c r="F49" s="1158"/>
      <c r="G49" s="1158"/>
      <c r="H49" s="1158"/>
      <c r="I49" s="1158"/>
      <c r="J49" s="1159"/>
      <c r="K49" s="63">
        <v>36</v>
      </c>
      <c r="L49" s="64">
        <v>73</v>
      </c>
      <c r="M49" s="64">
        <v>80</v>
      </c>
      <c r="N49" s="64">
        <v>81</v>
      </c>
      <c r="O49" s="65">
        <v>80</v>
      </c>
      <c r="P49" s="48"/>
      <c r="Q49" s="48"/>
      <c r="R49" s="48"/>
      <c r="S49" s="48"/>
      <c r="T49" s="48"/>
      <c r="U49" s="48"/>
    </row>
    <row r="50" spans="1:21" ht="30.75" customHeight="1" x14ac:dyDescent="0.15">
      <c r="A50" s="48"/>
      <c r="B50" s="1181"/>
      <c r="C50" s="1182"/>
      <c r="D50" s="62"/>
      <c r="E50" s="1158" t="s">
        <v>15</v>
      </c>
      <c r="F50" s="1158"/>
      <c r="G50" s="1158"/>
      <c r="H50" s="1158"/>
      <c r="I50" s="1158"/>
      <c r="J50" s="1159"/>
      <c r="K50" s="63">
        <v>0</v>
      </c>
      <c r="L50" s="64">
        <v>0</v>
      </c>
      <c r="M50" s="64">
        <v>0</v>
      </c>
      <c r="N50" s="64" t="s">
        <v>489</v>
      </c>
      <c r="O50" s="65" t="s">
        <v>489</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489</v>
      </c>
      <c r="L51" s="64" t="s">
        <v>489</v>
      </c>
      <c r="M51" s="64" t="s">
        <v>489</v>
      </c>
      <c r="N51" s="64" t="s">
        <v>489</v>
      </c>
      <c r="O51" s="65" t="s">
        <v>489</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1425</v>
      </c>
      <c r="L52" s="64">
        <v>1361</v>
      </c>
      <c r="M52" s="64">
        <v>1328</v>
      </c>
      <c r="N52" s="64">
        <v>1396</v>
      </c>
      <c r="O52" s="65">
        <v>1315</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-122</v>
      </c>
      <c r="L53" s="69">
        <v>-110</v>
      </c>
      <c r="M53" s="69">
        <v>-36</v>
      </c>
      <c r="N53" s="69">
        <v>5</v>
      </c>
      <c r="O53" s="70">
        <v>120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HCMGbtzQ56yUUcU+h4crRPwdY+22sO6PZjO9nQrvjOtPQjmRV556MysNZrEbyAjB5D66Zr3zJlH89QLA6BUSg==" saltValue="8uvZK8zpOTjtwuyexuH2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9" t="s">
        <v>30</v>
      </c>
      <c r="C41" s="1200"/>
      <c r="D41" s="105"/>
      <c r="E41" s="1201" t="s">
        <v>31</v>
      </c>
      <c r="F41" s="1201"/>
      <c r="G41" s="1201"/>
      <c r="H41" s="1202"/>
      <c r="I41" s="343">
        <v>12099</v>
      </c>
      <c r="J41" s="344">
        <v>12518</v>
      </c>
      <c r="K41" s="344">
        <v>12160</v>
      </c>
      <c r="L41" s="344">
        <v>11368</v>
      </c>
      <c r="M41" s="345">
        <v>10888</v>
      </c>
    </row>
    <row r="42" spans="2:13" ht="27.75" customHeight="1" x14ac:dyDescent="0.15">
      <c r="B42" s="1189"/>
      <c r="C42" s="1190"/>
      <c r="D42" s="106"/>
      <c r="E42" s="1193" t="s">
        <v>32</v>
      </c>
      <c r="F42" s="1193"/>
      <c r="G42" s="1193"/>
      <c r="H42" s="1194"/>
      <c r="I42" s="346" t="s">
        <v>489</v>
      </c>
      <c r="J42" s="347" t="s">
        <v>489</v>
      </c>
      <c r="K42" s="347" t="s">
        <v>489</v>
      </c>
      <c r="L42" s="347" t="s">
        <v>489</v>
      </c>
      <c r="M42" s="348" t="s">
        <v>489</v>
      </c>
    </row>
    <row r="43" spans="2:13" ht="27.75" customHeight="1" x14ac:dyDescent="0.15">
      <c r="B43" s="1189"/>
      <c r="C43" s="1190"/>
      <c r="D43" s="106"/>
      <c r="E43" s="1193" t="s">
        <v>33</v>
      </c>
      <c r="F43" s="1193"/>
      <c r="G43" s="1193"/>
      <c r="H43" s="1194"/>
      <c r="I43" s="346">
        <v>2404</v>
      </c>
      <c r="J43" s="347">
        <v>1233</v>
      </c>
      <c r="K43" s="347">
        <v>1226</v>
      </c>
      <c r="L43" s="347">
        <v>1286</v>
      </c>
      <c r="M43" s="348">
        <v>1388</v>
      </c>
    </row>
    <row r="44" spans="2:13" ht="27.75" customHeight="1" x14ac:dyDescent="0.15">
      <c r="B44" s="1189"/>
      <c r="C44" s="1190"/>
      <c r="D44" s="106"/>
      <c r="E44" s="1193" t="s">
        <v>34</v>
      </c>
      <c r="F44" s="1193"/>
      <c r="G44" s="1193"/>
      <c r="H44" s="1194"/>
      <c r="I44" s="346">
        <v>534</v>
      </c>
      <c r="J44" s="347">
        <v>474</v>
      </c>
      <c r="K44" s="347">
        <v>278</v>
      </c>
      <c r="L44" s="347">
        <v>342</v>
      </c>
      <c r="M44" s="348">
        <v>276</v>
      </c>
    </row>
    <row r="45" spans="2:13" ht="27.75" customHeight="1" x14ac:dyDescent="0.15">
      <c r="B45" s="1189"/>
      <c r="C45" s="1190"/>
      <c r="D45" s="106"/>
      <c r="E45" s="1193" t="s">
        <v>35</v>
      </c>
      <c r="F45" s="1193"/>
      <c r="G45" s="1193"/>
      <c r="H45" s="1194"/>
      <c r="I45" s="346">
        <v>1509</v>
      </c>
      <c r="J45" s="347">
        <v>1474</v>
      </c>
      <c r="K45" s="347">
        <v>1382</v>
      </c>
      <c r="L45" s="347">
        <v>1303</v>
      </c>
      <c r="M45" s="348">
        <v>1250</v>
      </c>
    </row>
    <row r="46" spans="2:13" ht="27.75" customHeight="1" x14ac:dyDescent="0.15">
      <c r="B46" s="1189"/>
      <c r="C46" s="1190"/>
      <c r="D46" s="107"/>
      <c r="E46" s="1193" t="s">
        <v>36</v>
      </c>
      <c r="F46" s="1193"/>
      <c r="G46" s="1193"/>
      <c r="H46" s="1194"/>
      <c r="I46" s="346" t="s">
        <v>489</v>
      </c>
      <c r="J46" s="347" t="s">
        <v>489</v>
      </c>
      <c r="K46" s="347">
        <v>6</v>
      </c>
      <c r="L46" s="347">
        <v>10</v>
      </c>
      <c r="M46" s="348">
        <v>1</v>
      </c>
    </row>
    <row r="47" spans="2:13" ht="27.75" customHeight="1" x14ac:dyDescent="0.15">
      <c r="B47" s="1189"/>
      <c r="C47" s="1190"/>
      <c r="D47" s="108"/>
      <c r="E47" s="1203" t="s">
        <v>37</v>
      </c>
      <c r="F47" s="1204"/>
      <c r="G47" s="1204"/>
      <c r="H47" s="1205"/>
      <c r="I47" s="346" t="s">
        <v>489</v>
      </c>
      <c r="J47" s="347" t="s">
        <v>489</v>
      </c>
      <c r="K47" s="347" t="s">
        <v>489</v>
      </c>
      <c r="L47" s="347" t="s">
        <v>489</v>
      </c>
      <c r="M47" s="348" t="s">
        <v>489</v>
      </c>
    </row>
    <row r="48" spans="2:13" ht="27.75" customHeight="1" x14ac:dyDescent="0.15">
      <c r="B48" s="1189"/>
      <c r="C48" s="1190"/>
      <c r="D48" s="106"/>
      <c r="E48" s="1193" t="s">
        <v>38</v>
      </c>
      <c r="F48" s="1193"/>
      <c r="G48" s="1193"/>
      <c r="H48" s="1194"/>
      <c r="I48" s="346" t="s">
        <v>489</v>
      </c>
      <c r="J48" s="347" t="s">
        <v>489</v>
      </c>
      <c r="K48" s="347" t="s">
        <v>489</v>
      </c>
      <c r="L48" s="347" t="s">
        <v>489</v>
      </c>
      <c r="M48" s="348" t="s">
        <v>489</v>
      </c>
    </row>
    <row r="49" spans="2:13" ht="27.75" customHeight="1" x14ac:dyDescent="0.15">
      <c r="B49" s="1191"/>
      <c r="C49" s="1192"/>
      <c r="D49" s="106"/>
      <c r="E49" s="1193" t="s">
        <v>39</v>
      </c>
      <c r="F49" s="1193"/>
      <c r="G49" s="1193"/>
      <c r="H49" s="1194"/>
      <c r="I49" s="346" t="s">
        <v>489</v>
      </c>
      <c r="J49" s="347" t="s">
        <v>489</v>
      </c>
      <c r="K49" s="347" t="s">
        <v>489</v>
      </c>
      <c r="L49" s="347" t="s">
        <v>489</v>
      </c>
      <c r="M49" s="348" t="s">
        <v>489</v>
      </c>
    </row>
    <row r="50" spans="2:13" ht="27.75" customHeight="1" x14ac:dyDescent="0.15">
      <c r="B50" s="1187" t="s">
        <v>40</v>
      </c>
      <c r="C50" s="1188"/>
      <c r="D50" s="109"/>
      <c r="E50" s="1193" t="s">
        <v>41</v>
      </c>
      <c r="F50" s="1193"/>
      <c r="G50" s="1193"/>
      <c r="H50" s="1194"/>
      <c r="I50" s="346">
        <v>11153</v>
      </c>
      <c r="J50" s="347">
        <v>10989</v>
      </c>
      <c r="K50" s="347">
        <v>11247</v>
      </c>
      <c r="L50" s="347">
        <v>11026</v>
      </c>
      <c r="M50" s="348">
        <v>11316</v>
      </c>
    </row>
    <row r="51" spans="2:13" ht="27.75" customHeight="1" x14ac:dyDescent="0.15">
      <c r="B51" s="1189"/>
      <c r="C51" s="1190"/>
      <c r="D51" s="106"/>
      <c r="E51" s="1193" t="s">
        <v>42</v>
      </c>
      <c r="F51" s="1193"/>
      <c r="G51" s="1193"/>
      <c r="H51" s="1194"/>
      <c r="I51" s="346">
        <v>3172</v>
      </c>
      <c r="J51" s="347">
        <v>2399</v>
      </c>
      <c r="K51" s="347">
        <v>2357</v>
      </c>
      <c r="L51" s="347">
        <v>2269</v>
      </c>
      <c r="M51" s="348">
        <v>2245</v>
      </c>
    </row>
    <row r="52" spans="2:13" ht="27.75" customHeight="1" x14ac:dyDescent="0.15">
      <c r="B52" s="1191"/>
      <c r="C52" s="1192"/>
      <c r="D52" s="106"/>
      <c r="E52" s="1193" t="s">
        <v>43</v>
      </c>
      <c r="F52" s="1193"/>
      <c r="G52" s="1193"/>
      <c r="H52" s="1194"/>
      <c r="I52" s="346">
        <v>12826</v>
      </c>
      <c r="J52" s="347">
        <v>12756</v>
      </c>
      <c r="K52" s="347">
        <v>12179</v>
      </c>
      <c r="L52" s="347">
        <v>11664</v>
      </c>
      <c r="M52" s="348">
        <v>11257</v>
      </c>
    </row>
    <row r="53" spans="2:13" ht="27.75" customHeight="1" thickBot="1" x14ac:dyDescent="0.2">
      <c r="B53" s="1195" t="s">
        <v>19</v>
      </c>
      <c r="C53" s="1196"/>
      <c r="D53" s="110"/>
      <c r="E53" s="1197" t="s">
        <v>44</v>
      </c>
      <c r="F53" s="1197"/>
      <c r="G53" s="1197"/>
      <c r="H53" s="1198"/>
      <c r="I53" s="349">
        <v>-10605</v>
      </c>
      <c r="J53" s="350">
        <v>-10445</v>
      </c>
      <c r="K53" s="350">
        <v>-10732</v>
      </c>
      <c r="L53" s="350">
        <v>-10650</v>
      </c>
      <c r="M53" s="351">
        <v>-11015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I9RBgO6dlo6n8If147MmGiYTNLsoR7SDQ3v9Uww52I32UazK8fI+VWKh74BHsh5W/z4EzhhMMt1X2qBJh8xpw==" saltValue="nxsJmSMfr3pd2ZdEkP/n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4" t="s">
        <v>46</v>
      </c>
      <c r="D55" s="1214"/>
      <c r="E55" s="1215"/>
      <c r="F55" s="352">
        <v>4084</v>
      </c>
      <c r="G55" s="352">
        <v>3780</v>
      </c>
      <c r="H55" s="353">
        <v>3604</v>
      </c>
    </row>
    <row r="56" spans="2:8" ht="52.5" customHeight="1" x14ac:dyDescent="0.15">
      <c r="B56" s="122"/>
      <c r="C56" s="1216" t="s">
        <v>47</v>
      </c>
      <c r="D56" s="1216"/>
      <c r="E56" s="1217"/>
      <c r="F56" s="354">
        <v>654</v>
      </c>
      <c r="G56" s="354">
        <v>655</v>
      </c>
      <c r="H56" s="355">
        <v>656</v>
      </c>
    </row>
    <row r="57" spans="2:8" ht="53.25" customHeight="1" x14ac:dyDescent="0.15">
      <c r="B57" s="122"/>
      <c r="C57" s="1218" t="s">
        <v>48</v>
      </c>
      <c r="D57" s="1218"/>
      <c r="E57" s="1219"/>
      <c r="F57" s="356">
        <v>5606</v>
      </c>
      <c r="G57" s="356">
        <v>5711</v>
      </c>
      <c r="H57" s="357">
        <v>6179</v>
      </c>
    </row>
    <row r="58" spans="2:8" ht="45.75" customHeight="1" x14ac:dyDescent="0.15">
      <c r="B58" s="123"/>
      <c r="C58" s="1206" t="s">
        <v>562</v>
      </c>
      <c r="D58" s="1207"/>
      <c r="E58" s="1208"/>
      <c r="F58" s="358">
        <v>3967</v>
      </c>
      <c r="G58" s="358">
        <v>4159</v>
      </c>
      <c r="H58" s="359">
        <v>4330</v>
      </c>
    </row>
    <row r="59" spans="2:8" ht="45.75" customHeight="1" x14ac:dyDescent="0.15">
      <c r="B59" s="123"/>
      <c r="C59" s="1206" t="s">
        <v>563</v>
      </c>
      <c r="D59" s="1207"/>
      <c r="E59" s="1208"/>
      <c r="F59" s="358">
        <v>307</v>
      </c>
      <c r="G59" s="358">
        <v>272</v>
      </c>
      <c r="H59" s="359">
        <v>619</v>
      </c>
    </row>
    <row r="60" spans="2:8" ht="45.75" customHeight="1" x14ac:dyDescent="0.15">
      <c r="B60" s="123"/>
      <c r="C60" s="1206" t="s">
        <v>564</v>
      </c>
      <c r="D60" s="1207"/>
      <c r="E60" s="1208"/>
      <c r="F60" s="358">
        <v>643</v>
      </c>
      <c r="G60" s="358">
        <v>602</v>
      </c>
      <c r="H60" s="359">
        <v>591</v>
      </c>
    </row>
    <row r="61" spans="2:8" ht="45.75" customHeight="1" x14ac:dyDescent="0.15">
      <c r="B61" s="123"/>
      <c r="C61" s="1206" t="s">
        <v>565</v>
      </c>
      <c r="D61" s="1207"/>
      <c r="E61" s="1208"/>
      <c r="F61" s="358">
        <v>306</v>
      </c>
      <c r="G61" s="358">
        <v>306</v>
      </c>
      <c r="H61" s="359">
        <v>269</v>
      </c>
    </row>
    <row r="62" spans="2:8" ht="45.75" customHeight="1" thickBot="1" x14ac:dyDescent="0.2">
      <c r="B62" s="124"/>
      <c r="C62" s="1209" t="s">
        <v>566</v>
      </c>
      <c r="D62" s="1210"/>
      <c r="E62" s="1211"/>
      <c r="F62" s="360">
        <v>193</v>
      </c>
      <c r="G62" s="360">
        <v>183</v>
      </c>
      <c r="H62" s="361">
        <v>171</v>
      </c>
    </row>
    <row r="63" spans="2:8" ht="52.5" customHeight="1" thickBot="1" x14ac:dyDescent="0.2">
      <c r="B63" s="125"/>
      <c r="C63" s="1212" t="s">
        <v>49</v>
      </c>
      <c r="D63" s="1212"/>
      <c r="E63" s="1213"/>
      <c r="F63" s="362">
        <v>10344</v>
      </c>
      <c r="G63" s="362">
        <v>10145</v>
      </c>
      <c r="H63" s="363">
        <v>10438</v>
      </c>
    </row>
    <row r="64" spans="2:8" x14ac:dyDescent="0.15"/>
  </sheetData>
  <sheetProtection algorithmName="SHA-512" hashValue="9Nkff1aAcgX8ubohBB5P2cazieEU6j/KE3tkC/etehPrlOXFMjnEYEt4xEvh8aYWfQB94H4PRjaiOcm33C/NsQ==" saltValue="mjL65nQlKl5yEEo2X8gi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76250</v>
      </c>
      <c r="E3" s="144"/>
      <c r="F3" s="145">
        <v>84962</v>
      </c>
      <c r="G3" s="146"/>
      <c r="H3" s="147"/>
    </row>
    <row r="4" spans="1:8" x14ac:dyDescent="0.15">
      <c r="A4" s="148"/>
      <c r="B4" s="149"/>
      <c r="C4" s="150"/>
      <c r="D4" s="151">
        <v>25347</v>
      </c>
      <c r="E4" s="152"/>
      <c r="F4" s="153">
        <v>42793</v>
      </c>
      <c r="G4" s="154"/>
      <c r="H4" s="155"/>
    </row>
    <row r="5" spans="1:8" x14ac:dyDescent="0.15">
      <c r="A5" s="136" t="s">
        <v>521</v>
      </c>
      <c r="B5" s="141"/>
      <c r="C5" s="142"/>
      <c r="D5" s="143">
        <v>43783</v>
      </c>
      <c r="E5" s="144"/>
      <c r="F5" s="145">
        <v>71279</v>
      </c>
      <c r="G5" s="146"/>
      <c r="H5" s="147"/>
    </row>
    <row r="6" spans="1:8" x14ac:dyDescent="0.15">
      <c r="A6" s="148"/>
      <c r="B6" s="149"/>
      <c r="C6" s="150"/>
      <c r="D6" s="151">
        <v>24464</v>
      </c>
      <c r="E6" s="152"/>
      <c r="F6" s="153">
        <v>36731</v>
      </c>
      <c r="G6" s="154"/>
      <c r="H6" s="155"/>
    </row>
    <row r="7" spans="1:8" x14ac:dyDescent="0.15">
      <c r="A7" s="136" t="s">
        <v>522</v>
      </c>
      <c r="B7" s="141"/>
      <c r="C7" s="142"/>
      <c r="D7" s="143">
        <v>41207</v>
      </c>
      <c r="E7" s="144"/>
      <c r="F7" s="145">
        <v>74994</v>
      </c>
      <c r="G7" s="146"/>
      <c r="H7" s="147"/>
    </row>
    <row r="8" spans="1:8" x14ac:dyDescent="0.15">
      <c r="A8" s="148"/>
      <c r="B8" s="149"/>
      <c r="C8" s="150"/>
      <c r="D8" s="151">
        <v>27318</v>
      </c>
      <c r="E8" s="152"/>
      <c r="F8" s="153">
        <v>36188</v>
      </c>
      <c r="G8" s="154"/>
      <c r="H8" s="155"/>
    </row>
    <row r="9" spans="1:8" x14ac:dyDescent="0.15">
      <c r="A9" s="136" t="s">
        <v>523</v>
      </c>
      <c r="B9" s="141"/>
      <c r="C9" s="142"/>
      <c r="D9" s="143">
        <v>26905</v>
      </c>
      <c r="E9" s="144"/>
      <c r="F9" s="145">
        <v>71849</v>
      </c>
      <c r="G9" s="146"/>
      <c r="H9" s="147"/>
    </row>
    <row r="10" spans="1:8" x14ac:dyDescent="0.15">
      <c r="A10" s="148"/>
      <c r="B10" s="149"/>
      <c r="C10" s="150"/>
      <c r="D10" s="151">
        <v>15321</v>
      </c>
      <c r="E10" s="152"/>
      <c r="F10" s="153">
        <v>36144</v>
      </c>
      <c r="G10" s="154"/>
      <c r="H10" s="155"/>
    </row>
    <row r="11" spans="1:8" x14ac:dyDescent="0.15">
      <c r="A11" s="136" t="s">
        <v>524</v>
      </c>
      <c r="B11" s="141"/>
      <c r="C11" s="142"/>
      <c r="D11" s="143">
        <v>41894</v>
      </c>
      <c r="E11" s="144"/>
      <c r="F11" s="145">
        <v>82962</v>
      </c>
      <c r="G11" s="146"/>
      <c r="H11" s="147"/>
    </row>
    <row r="12" spans="1:8" x14ac:dyDescent="0.15">
      <c r="A12" s="148"/>
      <c r="B12" s="149"/>
      <c r="C12" s="156"/>
      <c r="D12" s="151">
        <v>16232</v>
      </c>
      <c r="E12" s="152"/>
      <c r="F12" s="153">
        <v>42835</v>
      </c>
      <c r="G12" s="154"/>
      <c r="H12" s="155"/>
    </row>
    <row r="13" spans="1:8" x14ac:dyDescent="0.15">
      <c r="A13" s="136"/>
      <c r="B13" s="141"/>
      <c r="C13" s="157"/>
      <c r="D13" s="158">
        <v>46008</v>
      </c>
      <c r="E13" s="159"/>
      <c r="F13" s="160">
        <v>77209</v>
      </c>
      <c r="G13" s="161"/>
      <c r="H13" s="147"/>
    </row>
    <row r="14" spans="1:8" x14ac:dyDescent="0.15">
      <c r="A14" s="148"/>
      <c r="B14" s="149"/>
      <c r="C14" s="150"/>
      <c r="D14" s="151">
        <v>21736</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15.61</v>
      </c>
      <c r="C19" s="162">
        <f>ROUND(VALUE(SUBSTITUTE(実質収支比率等に係る経年分析!G$48,"▲","-")),2)</f>
        <v>13.89</v>
      </c>
      <c r="D19" s="162">
        <f>ROUND(VALUE(SUBSTITUTE(実質収支比率等に係る経年分析!H$48,"▲","-")),2)</f>
        <v>13.58</v>
      </c>
      <c r="E19" s="162">
        <f>ROUND(VALUE(SUBSTITUTE(実質収支比率等に係る経年分析!I$48,"▲","-")),2)</f>
        <v>10.54</v>
      </c>
      <c r="F19" s="162">
        <f>ROUND(VALUE(SUBSTITUTE(実質収支比率等に係る経年分析!J$48,"▲","-")),2)</f>
        <v>10.79</v>
      </c>
    </row>
    <row r="20" spans="1:11" x14ac:dyDescent="0.15">
      <c r="A20" s="162" t="s">
        <v>53</v>
      </c>
      <c r="B20" s="162">
        <f>ROUND(VALUE(SUBSTITUTE(実質収支比率等に係る経年分析!F$47,"▲","-")),2)</f>
        <v>41.96</v>
      </c>
      <c r="C20" s="162">
        <f>ROUND(VALUE(SUBSTITUTE(実質収支比率等に係る経年分析!G$47,"▲","-")),2)</f>
        <v>36.94</v>
      </c>
      <c r="D20" s="162">
        <f>ROUND(VALUE(SUBSTITUTE(実質収支比率等に係る経年分析!H$47,"▲","-")),2)</f>
        <v>41.72</v>
      </c>
      <c r="E20" s="162">
        <f>ROUND(VALUE(SUBSTITUTE(実質収支比率等に係る経年分析!I$47,"▲","-")),2)</f>
        <v>37.270000000000003</v>
      </c>
      <c r="F20" s="162">
        <f>ROUND(VALUE(SUBSTITUTE(実質収支比率等に係る経年分析!J$47,"▲","-")),2)</f>
        <v>34.54</v>
      </c>
    </row>
    <row r="21" spans="1:11" x14ac:dyDescent="0.15">
      <c r="A21" s="162" t="s">
        <v>54</v>
      </c>
      <c r="B21" s="162">
        <f>IF(ISNUMBER(VALUE(SUBSTITUTE(実質収支比率等に係る経年分析!F$49,"▲","-"))),ROUND(VALUE(SUBSTITUTE(実質収支比率等に係る経年分析!F$49,"▲","-")),2),NA())</f>
        <v>-10.24</v>
      </c>
      <c r="C21" s="162">
        <f>IF(ISNUMBER(VALUE(SUBSTITUTE(実質収支比率等に係る経年分析!G$49,"▲","-"))),ROUND(VALUE(SUBSTITUTE(実質収支比率等に係る経年分析!G$49,"▲","-")),2),NA())</f>
        <v>-12.65</v>
      </c>
      <c r="D21" s="162">
        <f>IF(ISNUMBER(VALUE(SUBSTITUTE(実質収支比率等に係る経年分析!H$49,"▲","-"))),ROUND(VALUE(SUBSTITUTE(実質収支比率等に係る経年分析!H$49,"▲","-")),2),NA())</f>
        <v>-3.83</v>
      </c>
      <c r="E21" s="162">
        <f>IF(ISNUMBER(VALUE(SUBSTITUTE(実質収支比率等に係る経年分析!I$49,"▲","-"))),ROUND(VALUE(SUBSTITUTE(実質収支比率等に係る経年分析!I$49,"▲","-")),2),NA())</f>
        <v>-12.27</v>
      </c>
      <c r="F21" s="162">
        <f>IF(ISNUMBER(VALUE(SUBSTITUTE(実質収支比率等に係る経年分析!J$49,"▲","-"))),ROUND(VALUE(SUBSTITUTE(実質収支比率等に係る経年分析!J$49,"▲","-")),2),NA())</f>
        <v>-6.32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0.14000000000000001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0.08</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1.42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0.44</v>
      </c>
    </row>
    <row r="31" spans="1:11" x14ac:dyDescent="0.15">
      <c r="A31" s="163" t="str">
        <f>IF(連結実質赤字比率に係る赤字・黒字の構成分析!C$39="",NA(),連結実質赤字比率に係る赤字・黒字の構成分析!C$39)</f>
        <v>矢野目西地区土地区画整理事業特別会計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3.83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0.56999999999999995</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2.46</v>
      </c>
    </row>
    <row r="33" spans="1:16" x14ac:dyDescent="0.15">
      <c r="A33" s="163" t="str">
        <f>IF(連結実質赤字比率に係る赤字・黒字の構成分析!C$37="",NA(),連結実質赤字比率に係る赤字・黒字の構成分析!C$37)</f>
        <v>特定公共下水道事業会計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9.0299999999999994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9.2200000000000006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9.58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9.74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9.77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15.61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13.88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10.79</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8.82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1425</v>
      </c>
      <c r="E42" s="164"/>
      <c r="F42" s="164"/>
      <c r="G42" s="164">
        <f>'実質公債費比率（分子）の構造'!L$52</f>
        <v>1361</v>
      </c>
      <c r="H42" s="164"/>
      <c r="I42" s="164"/>
      <c r="J42" s="164">
        <f>'実質公債費比率（分子）の構造'!M$52</f>
        <v>1328</v>
      </c>
      <c r="K42" s="164"/>
      <c r="L42" s="164"/>
      <c r="M42" s="164">
        <f>'実質公債費比率（分子）の構造'!N$52</f>
        <v>1396</v>
      </c>
      <c r="N42" s="164"/>
      <c r="O42" s="164"/>
      <c r="P42" s="164">
        <f>'実質公債費比率（分子）の構造'!O$52</f>
        <v>1315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36</v>
      </c>
      <c r="C45" s="164"/>
      <c r="D45" s="164"/>
      <c r="E45" s="164">
        <f>'実質公債費比率（分子）の構造'!L$49</f>
        <v>73</v>
      </c>
      <c r="F45" s="164"/>
      <c r="G45" s="164"/>
      <c r="H45" s="164">
        <f>'実質公債費比率（分子）の構造'!M$49</f>
        <v>80</v>
      </c>
      <c r="I45" s="164"/>
      <c r="J45" s="164"/>
      <c r="K45" s="164">
        <f>'実質公債費比率（分子）の構造'!N$49</f>
        <v>81</v>
      </c>
      <c r="L45" s="164"/>
      <c r="M45" s="164"/>
      <c r="N45" s="164">
        <f>'実質公債費比率（分子）の構造'!O$49</f>
        <v>80</v>
      </c>
      <c r="O45" s="164"/>
      <c r="P45" s="164"/>
    </row>
    <row r="46" spans="1:16" x14ac:dyDescent="0.15">
      <c r="A46" s="164" t="s">
        <v>64</v>
      </c>
      <c r="B46" s="164">
        <f>'実質公債費比率（分子）の構造'!K$48</f>
        <v>181</v>
      </c>
      <c r="C46" s="164"/>
      <c r="D46" s="164"/>
      <c r="E46" s="164">
        <f>'実質公債費比率（分子）の構造'!L$48</f>
        <v>153</v>
      </c>
      <c r="F46" s="164"/>
      <c r="G46" s="164"/>
      <c r="H46" s="164">
        <f>'実質公債費比率（分子）の構造'!M$48</f>
        <v>135</v>
      </c>
      <c r="I46" s="164"/>
      <c r="J46" s="164"/>
      <c r="K46" s="164">
        <f>'実質公債費比率（分子）の構造'!N$48</f>
        <v>159</v>
      </c>
      <c r="L46" s="164"/>
      <c r="M46" s="164"/>
      <c r="N46" s="164">
        <f>'実質公債費比率（分子）の構造'!O$48</f>
        <v>139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1086</v>
      </c>
      <c r="C49" s="164"/>
      <c r="D49" s="164"/>
      <c r="E49" s="164">
        <f>'実質公債費比率（分子）の構造'!L$45</f>
        <v>1025</v>
      </c>
      <c r="F49" s="164"/>
      <c r="G49" s="164"/>
      <c r="H49" s="164">
        <f>'実質公債費比率（分子）の構造'!M$45</f>
        <v>1077</v>
      </c>
      <c r="I49" s="164"/>
      <c r="J49" s="164"/>
      <c r="K49" s="164">
        <f>'実質公債費比率（分子）の構造'!N$45</f>
        <v>1161</v>
      </c>
      <c r="L49" s="164"/>
      <c r="M49" s="164"/>
      <c r="N49" s="164">
        <f>'実質公債費比率（分子）の構造'!O$45</f>
        <v>1216</v>
      </c>
      <c r="O49" s="164"/>
      <c r="P49" s="164"/>
    </row>
    <row r="50" spans="1:16" x14ac:dyDescent="0.15">
      <c r="A50" s="164" t="s">
        <v>67</v>
      </c>
      <c r="B50" s="164" t="e">
        <f>NA()</f>
        <v>#N/A</v>
      </c>
      <c r="C50" s="164">
        <f>IF(ISNUMBER('実質公債費比率（分子）の構造'!K$53),'実質公債費比率（分子）の構造'!K$53,NA())</f>
        <v>-122</v>
      </c>
      <c r="D50" s="164" t="e">
        <f>NA()</f>
        <v>#N/A</v>
      </c>
      <c r="E50" s="164" t="e">
        <f>NA()</f>
        <v>#N/A</v>
      </c>
      <c r="F50" s="164">
        <f>IF(ISNUMBER('実質公債費比率（分子）の構造'!L$53),'実質公債費比率（分子）の構造'!L$53,NA())</f>
        <v>-110</v>
      </c>
      <c r="G50" s="164" t="e">
        <f>NA()</f>
        <v>#N/A</v>
      </c>
      <c r="H50" s="164" t="e">
        <f>NA()</f>
        <v>#N/A</v>
      </c>
      <c r="I50" s="164">
        <f>IF(ISNUMBER('実質公債費比率（分子）の構造'!M$53),'実質公債費比率（分子）の構造'!M$53,NA())</f>
        <v>-36</v>
      </c>
      <c r="J50" s="164" t="e">
        <f>NA()</f>
        <v>#N/A</v>
      </c>
      <c r="K50" s="164" t="e">
        <f>NA()</f>
        <v>#N/A</v>
      </c>
      <c r="L50" s="164">
        <f>IF(ISNUMBER('実質公債費比率（分子）の構造'!N$53),'実質公債費比率（分子）の構造'!N$53,NA())</f>
        <v>5</v>
      </c>
      <c r="M50" s="164" t="e">
        <f>NA()</f>
        <v>#N/A</v>
      </c>
      <c r="N50" s="164" t="e">
        <f>NA()</f>
        <v>#N/A</v>
      </c>
      <c r="O50" s="164">
        <f>IF(ISNUMBER('実質公債費比率（分子）の構造'!O$53),'実質公債費比率（分子）の構造'!O$53,NA())</f>
        <v>120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12826</v>
      </c>
      <c r="E56" s="163"/>
      <c r="F56" s="163"/>
      <c r="G56" s="163">
        <f>'将来負担比率（分子）の構造'!J$52</f>
        <v>12756</v>
      </c>
      <c r="H56" s="163"/>
      <c r="I56" s="163"/>
      <c r="J56" s="163">
        <f>'将来負担比率（分子）の構造'!K$52</f>
        <v>12179</v>
      </c>
      <c r="K56" s="163"/>
      <c r="L56" s="163"/>
      <c r="M56" s="163">
        <f>'将来負担比率（分子）の構造'!L$52</f>
        <v>11664</v>
      </c>
      <c r="N56" s="163"/>
      <c r="O56" s="163"/>
      <c r="P56" s="163">
        <f>'将来負担比率（分子）の構造'!M$52</f>
        <v>11257</v>
      </c>
    </row>
    <row r="57" spans="1:16" x14ac:dyDescent="0.15">
      <c r="A57" s="163" t="s">
        <v>42</v>
      </c>
      <c r="B57" s="163"/>
      <c r="C57" s="163"/>
      <c r="D57" s="163">
        <f>'将来負担比率（分子）の構造'!I$51</f>
        <v>3172</v>
      </c>
      <c r="E57" s="163"/>
      <c r="F57" s="163"/>
      <c r="G57" s="163">
        <f>'将来負担比率（分子）の構造'!J$51</f>
        <v>2399</v>
      </c>
      <c r="H57" s="163"/>
      <c r="I57" s="163"/>
      <c r="J57" s="163">
        <f>'将来負担比率（分子）の構造'!K$51</f>
        <v>2357</v>
      </c>
      <c r="K57" s="163"/>
      <c r="L57" s="163"/>
      <c r="M57" s="163">
        <f>'将来負担比率（分子）の構造'!L$51</f>
        <v>2269</v>
      </c>
      <c r="N57" s="163"/>
      <c r="O57" s="163"/>
      <c r="P57" s="163">
        <f>'将来負担比率（分子）の構造'!M$51</f>
        <v>2245</v>
      </c>
    </row>
    <row r="58" spans="1:16" x14ac:dyDescent="0.15">
      <c r="A58" s="163" t="s">
        <v>41</v>
      </c>
      <c r="B58" s="163"/>
      <c r="C58" s="163"/>
      <c r="D58" s="163">
        <f>'将来負担比率（分子）の構造'!I$50</f>
        <v>11153</v>
      </c>
      <c r="E58" s="163"/>
      <c r="F58" s="163"/>
      <c r="G58" s="163">
        <f>'将来負担比率（分子）の構造'!J$50</f>
        <v>10989</v>
      </c>
      <c r="H58" s="163"/>
      <c r="I58" s="163"/>
      <c r="J58" s="163">
        <f>'将来負担比率（分子）の構造'!K$50</f>
        <v>11247</v>
      </c>
      <c r="K58" s="163"/>
      <c r="L58" s="163"/>
      <c r="M58" s="163">
        <f>'将来負担比率（分子）の構造'!L$50</f>
        <v>11026</v>
      </c>
      <c r="N58" s="163"/>
      <c r="O58" s="163"/>
      <c r="P58" s="163">
        <f>'将来負担比率（分子）の構造'!M$50</f>
        <v>11316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f>'将来負担比率（分子）の構造'!K$46</f>
        <v>6</v>
      </c>
      <c r="I61" s="163"/>
      <c r="J61" s="163"/>
      <c r="K61" s="163">
        <f>'将来負担比率（分子）の構造'!L$46</f>
        <v>10</v>
      </c>
      <c r="L61" s="163"/>
      <c r="M61" s="163"/>
      <c r="N61" s="163">
        <f>'将来負担比率（分子）の構造'!M$46</f>
        <v>1</v>
      </c>
      <c r="O61" s="163"/>
      <c r="P61" s="163"/>
    </row>
    <row r="62" spans="1:16" x14ac:dyDescent="0.15">
      <c r="A62" s="163" t="s">
        <v>35</v>
      </c>
      <c r="B62" s="163">
        <f>'将来負担比率（分子）の構造'!I$45</f>
        <v>1509</v>
      </c>
      <c r="C62" s="163"/>
      <c r="D62" s="163"/>
      <c r="E62" s="163">
        <f>'将来負担比率（分子）の構造'!J$45</f>
        <v>1474</v>
      </c>
      <c r="F62" s="163"/>
      <c r="G62" s="163"/>
      <c r="H62" s="163">
        <f>'将来負担比率（分子）の構造'!K$45</f>
        <v>1382</v>
      </c>
      <c r="I62" s="163"/>
      <c r="J62" s="163"/>
      <c r="K62" s="163">
        <f>'将来負担比率（分子）の構造'!L$45</f>
        <v>1303</v>
      </c>
      <c r="L62" s="163"/>
      <c r="M62" s="163"/>
      <c r="N62" s="163">
        <f>'将来負担比率（分子）の構造'!M$45</f>
        <v>1250</v>
      </c>
      <c r="O62" s="163"/>
      <c r="P62" s="163"/>
    </row>
    <row r="63" spans="1:16" x14ac:dyDescent="0.15">
      <c r="A63" s="163" t="s">
        <v>34</v>
      </c>
      <c r="B63" s="163">
        <f>'将来負担比率（分子）の構造'!I$44</f>
        <v>534</v>
      </c>
      <c r="C63" s="163"/>
      <c r="D63" s="163"/>
      <c r="E63" s="163">
        <f>'将来負担比率（分子）の構造'!J$44</f>
        <v>474</v>
      </c>
      <c r="F63" s="163"/>
      <c r="G63" s="163"/>
      <c r="H63" s="163">
        <f>'将来負担比率（分子）の構造'!K$44</f>
        <v>278</v>
      </c>
      <c r="I63" s="163"/>
      <c r="J63" s="163"/>
      <c r="K63" s="163">
        <f>'将来負担比率（分子）の構造'!L$44</f>
        <v>342</v>
      </c>
      <c r="L63" s="163"/>
      <c r="M63" s="163"/>
      <c r="N63" s="163">
        <f>'将来負担比率（分子）の構造'!M$44</f>
        <v>276</v>
      </c>
      <c r="O63" s="163"/>
      <c r="P63" s="163"/>
    </row>
    <row r="64" spans="1:16" x14ac:dyDescent="0.15">
      <c r="A64" s="163" t="s">
        <v>33</v>
      </c>
      <c r="B64" s="163">
        <f>'将来負担比率（分子）の構造'!I$43</f>
        <v>2404</v>
      </c>
      <c r="C64" s="163"/>
      <c r="D64" s="163"/>
      <c r="E64" s="163">
        <f>'将来負担比率（分子）の構造'!J$43</f>
        <v>1233</v>
      </c>
      <c r="F64" s="163"/>
      <c r="G64" s="163"/>
      <c r="H64" s="163">
        <f>'将来負担比率（分子）の構造'!K$43</f>
        <v>1226</v>
      </c>
      <c r="I64" s="163"/>
      <c r="J64" s="163"/>
      <c r="K64" s="163">
        <f>'将来負担比率（分子）の構造'!L$43</f>
        <v>1286</v>
      </c>
      <c r="L64" s="163"/>
      <c r="M64" s="163"/>
      <c r="N64" s="163">
        <f>'将来負担比率（分子）の構造'!M$43</f>
        <v>1388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12099</v>
      </c>
      <c r="C66" s="163"/>
      <c r="D66" s="163"/>
      <c r="E66" s="163">
        <f>'将来負担比率（分子）の構造'!J$41</f>
        <v>12518</v>
      </c>
      <c r="F66" s="163"/>
      <c r="G66" s="163"/>
      <c r="H66" s="163">
        <f>'将来負担比率（分子）の構造'!K$41</f>
        <v>12160</v>
      </c>
      <c r="I66" s="163"/>
      <c r="J66" s="163"/>
      <c r="K66" s="163">
        <f>'将来負担比率（分子）の構造'!L$41</f>
        <v>11368</v>
      </c>
      <c r="L66" s="163"/>
      <c r="M66" s="163"/>
      <c r="N66" s="163">
        <f>'将来負担比率（分子）の構造'!M$41</f>
        <v>10888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4084</v>
      </c>
      <c r="C72" s="167">
        <f>基金残高に係る経年分析!G55</f>
        <v>3780</v>
      </c>
      <c r="D72" s="167">
        <f>基金残高に係る経年分析!H55</f>
        <v>3604</v>
      </c>
    </row>
    <row r="73" spans="1:16" x14ac:dyDescent="0.15">
      <c r="A73" s="166" t="s">
        <v>74</v>
      </c>
      <c r="B73" s="167">
        <f>基金残高に係る経年分析!F56</f>
        <v>654</v>
      </c>
      <c r="C73" s="167">
        <f>基金残高に係る経年分析!G56</f>
        <v>655</v>
      </c>
      <c r="D73" s="167">
        <f>基金残高に係る経年分析!H56</f>
        <v>656</v>
      </c>
    </row>
    <row r="74" spans="1:16" x14ac:dyDescent="0.15">
      <c r="A74" s="166" t="s">
        <v>75</v>
      </c>
      <c r="B74" s="167">
        <f>基金残高に係る経年分析!F57</f>
        <v>5606</v>
      </c>
      <c r="C74" s="167">
        <f>基金残高に係る経年分析!G57</f>
        <v>5711</v>
      </c>
      <c r="D74" s="167">
        <f>基金残高に係る経年分析!H57</f>
        <v>6179</v>
      </c>
    </row>
  </sheetData>
  <sheetProtection algorithmName="SHA-512" hashValue="bCAtzQ6z0IXHrMz/I4PwTJHb8+B8PAc0kE92cq1CDa5UpZt1ps/FKubvTr/ES70ifEliaQWHlRApfvBlV+3kIQ==" saltValue="cXJFDdjmegCcVyXZqNxB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7359103</v>
      </c>
      <c r="S5" s="674"/>
      <c r="T5" s="674"/>
      <c r="U5" s="674"/>
      <c r="V5" s="674"/>
      <c r="W5" s="674"/>
      <c r="X5" s="674"/>
      <c r="Y5" s="702"/>
      <c r="Z5" s="715">
        <v>34.700000000000003</v>
      </c>
      <c r="AA5" s="715"/>
      <c r="AB5" s="715"/>
      <c r="AC5" s="715"/>
      <c r="AD5" s="716">
        <v>6795674</v>
      </c>
      <c r="AE5" s="716"/>
      <c r="AF5" s="716"/>
      <c r="AG5" s="716"/>
      <c r="AH5" s="716"/>
      <c r="AI5" s="716"/>
      <c r="AJ5" s="716"/>
      <c r="AK5" s="716"/>
      <c r="AL5" s="703">
        <v>65.099999999999994</v>
      </c>
      <c r="AM5" s="685"/>
      <c r="AN5" s="685"/>
      <c r="AO5" s="704"/>
      <c r="AP5" s="676" t="s">
        <v>216</v>
      </c>
      <c r="AQ5" s="677"/>
      <c r="AR5" s="677"/>
      <c r="AS5" s="677"/>
      <c r="AT5" s="677"/>
      <c r="AU5" s="677"/>
      <c r="AV5" s="677"/>
      <c r="AW5" s="677"/>
      <c r="AX5" s="677"/>
      <c r="AY5" s="677"/>
      <c r="AZ5" s="677"/>
      <c r="BA5" s="677"/>
      <c r="BB5" s="677"/>
      <c r="BC5" s="677"/>
      <c r="BD5" s="677"/>
      <c r="BE5" s="677"/>
      <c r="BF5" s="678"/>
      <c r="BG5" s="621">
        <v>6795674</v>
      </c>
      <c r="BH5" s="622"/>
      <c r="BI5" s="622"/>
      <c r="BJ5" s="622"/>
      <c r="BK5" s="622"/>
      <c r="BL5" s="622"/>
      <c r="BM5" s="622"/>
      <c r="BN5" s="623"/>
      <c r="BO5" s="659">
        <v>92.3</v>
      </c>
      <c r="BP5" s="659"/>
      <c r="BQ5" s="659"/>
      <c r="BR5" s="659"/>
      <c r="BS5" s="660" t="s">
        <v>121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192112</v>
      </c>
      <c r="S6" s="622"/>
      <c r="T6" s="622"/>
      <c r="U6" s="622"/>
      <c r="V6" s="622"/>
      <c r="W6" s="622"/>
      <c r="X6" s="622"/>
      <c r="Y6" s="623"/>
      <c r="Z6" s="659">
        <v>0.9</v>
      </c>
      <c r="AA6" s="659"/>
      <c r="AB6" s="659"/>
      <c r="AC6" s="659"/>
      <c r="AD6" s="660">
        <v>192112</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6795674</v>
      </c>
      <c r="BH6" s="622"/>
      <c r="BI6" s="622"/>
      <c r="BJ6" s="622"/>
      <c r="BK6" s="622"/>
      <c r="BL6" s="622"/>
      <c r="BM6" s="622"/>
      <c r="BN6" s="623"/>
      <c r="BO6" s="659">
        <v>92.3</v>
      </c>
      <c r="BP6" s="659"/>
      <c r="BQ6" s="659"/>
      <c r="BR6" s="659"/>
      <c r="BS6" s="660" t="s">
        <v>121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167115</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167115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1944</v>
      </c>
      <c r="S7" s="622"/>
      <c r="T7" s="622"/>
      <c r="U7" s="622"/>
      <c r="V7" s="622"/>
      <c r="W7" s="622"/>
      <c r="X7" s="622"/>
      <c r="Y7" s="623"/>
      <c r="Z7" s="659">
        <v>0</v>
      </c>
      <c r="AA7" s="659"/>
      <c r="AB7" s="659"/>
      <c r="AC7" s="659"/>
      <c r="AD7" s="660">
        <v>1944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2678384</v>
      </c>
      <c r="BH7" s="622"/>
      <c r="BI7" s="622"/>
      <c r="BJ7" s="622"/>
      <c r="BK7" s="622"/>
      <c r="BL7" s="622"/>
      <c r="BM7" s="622"/>
      <c r="BN7" s="623"/>
      <c r="BO7" s="659">
        <v>36.4</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3564944</v>
      </c>
      <c r="CS7" s="622"/>
      <c r="CT7" s="622"/>
      <c r="CU7" s="622"/>
      <c r="CV7" s="622"/>
      <c r="CW7" s="622"/>
      <c r="CX7" s="622"/>
      <c r="CY7" s="623"/>
      <c r="CZ7" s="659">
        <v>17.899999999999999</v>
      </c>
      <c r="DA7" s="659"/>
      <c r="DB7" s="659"/>
      <c r="DC7" s="659"/>
      <c r="DD7" s="627">
        <v>121728</v>
      </c>
      <c r="DE7" s="622"/>
      <c r="DF7" s="622"/>
      <c r="DG7" s="622"/>
      <c r="DH7" s="622"/>
      <c r="DI7" s="622"/>
      <c r="DJ7" s="622"/>
      <c r="DK7" s="622"/>
      <c r="DL7" s="622"/>
      <c r="DM7" s="622"/>
      <c r="DN7" s="622"/>
      <c r="DO7" s="622"/>
      <c r="DP7" s="623"/>
      <c r="DQ7" s="627">
        <v>2754285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33110</v>
      </c>
      <c r="S8" s="622"/>
      <c r="T8" s="622"/>
      <c r="U8" s="622"/>
      <c r="V8" s="622"/>
      <c r="W8" s="622"/>
      <c r="X8" s="622"/>
      <c r="Y8" s="623"/>
      <c r="Z8" s="659">
        <v>0.2</v>
      </c>
      <c r="AA8" s="659"/>
      <c r="AB8" s="659"/>
      <c r="AC8" s="659"/>
      <c r="AD8" s="660">
        <v>33110</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62208</v>
      </c>
      <c r="BH8" s="622"/>
      <c r="BI8" s="622"/>
      <c r="BJ8" s="622"/>
      <c r="BK8" s="622"/>
      <c r="BL8" s="622"/>
      <c r="BM8" s="622"/>
      <c r="BN8" s="623"/>
      <c r="BO8" s="659">
        <v>0.8</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8549573</v>
      </c>
      <c r="CS8" s="622"/>
      <c r="CT8" s="622"/>
      <c r="CU8" s="622"/>
      <c r="CV8" s="622"/>
      <c r="CW8" s="622"/>
      <c r="CX8" s="622"/>
      <c r="CY8" s="623"/>
      <c r="CZ8" s="659">
        <v>42.9</v>
      </c>
      <c r="DA8" s="659"/>
      <c r="DB8" s="659"/>
      <c r="DC8" s="659"/>
      <c r="DD8" s="627">
        <v>204111</v>
      </c>
      <c r="DE8" s="622"/>
      <c r="DF8" s="622"/>
      <c r="DG8" s="622"/>
      <c r="DH8" s="622"/>
      <c r="DI8" s="622"/>
      <c r="DJ8" s="622"/>
      <c r="DK8" s="622"/>
      <c r="DL8" s="622"/>
      <c r="DM8" s="622"/>
      <c r="DN8" s="622"/>
      <c r="DO8" s="622"/>
      <c r="DP8" s="623"/>
      <c r="DQ8" s="627">
        <v>4766929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44136</v>
      </c>
      <c r="S9" s="622"/>
      <c r="T9" s="622"/>
      <c r="U9" s="622"/>
      <c r="V9" s="622"/>
      <c r="W9" s="622"/>
      <c r="X9" s="622"/>
      <c r="Y9" s="623"/>
      <c r="Z9" s="659">
        <v>0.2</v>
      </c>
      <c r="AA9" s="659"/>
      <c r="AB9" s="659"/>
      <c r="AC9" s="659"/>
      <c r="AD9" s="660">
        <v>44136</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1968678</v>
      </c>
      <c r="BH9" s="622"/>
      <c r="BI9" s="622"/>
      <c r="BJ9" s="622"/>
      <c r="BK9" s="622"/>
      <c r="BL9" s="622"/>
      <c r="BM9" s="622"/>
      <c r="BN9" s="623"/>
      <c r="BO9" s="659">
        <v>26.8</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1420957</v>
      </c>
      <c r="CS9" s="622"/>
      <c r="CT9" s="622"/>
      <c r="CU9" s="622"/>
      <c r="CV9" s="622"/>
      <c r="CW9" s="622"/>
      <c r="CX9" s="622"/>
      <c r="CY9" s="623"/>
      <c r="CZ9" s="659">
        <v>7.1</v>
      </c>
      <c r="DA9" s="659"/>
      <c r="DB9" s="659"/>
      <c r="DC9" s="659"/>
      <c r="DD9" s="627">
        <v>112430</v>
      </c>
      <c r="DE9" s="622"/>
      <c r="DF9" s="622"/>
      <c r="DG9" s="622"/>
      <c r="DH9" s="622"/>
      <c r="DI9" s="622"/>
      <c r="DJ9" s="622"/>
      <c r="DK9" s="622"/>
      <c r="DL9" s="622"/>
      <c r="DM9" s="622"/>
      <c r="DN9" s="622"/>
      <c r="DO9" s="622"/>
      <c r="DP9" s="623"/>
      <c r="DQ9" s="627">
        <v>1247010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145770</v>
      </c>
      <c r="BH10" s="622"/>
      <c r="BI10" s="622"/>
      <c r="BJ10" s="622"/>
      <c r="BK10" s="622"/>
      <c r="BL10" s="622"/>
      <c r="BM10" s="622"/>
      <c r="BN10" s="623"/>
      <c r="BO10" s="659">
        <v>2</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32558</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v>25242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1184783</v>
      </c>
      <c r="S11" s="622"/>
      <c r="T11" s="622"/>
      <c r="U11" s="622"/>
      <c r="V11" s="622"/>
      <c r="W11" s="622"/>
      <c r="X11" s="622"/>
      <c r="Y11" s="623"/>
      <c r="Z11" s="624">
        <v>5.6</v>
      </c>
      <c r="AA11" s="625"/>
      <c r="AB11" s="625"/>
      <c r="AC11" s="626"/>
      <c r="AD11" s="627">
        <v>1184783</v>
      </c>
      <c r="AE11" s="622"/>
      <c r="AF11" s="622"/>
      <c r="AG11" s="622"/>
      <c r="AH11" s="622"/>
      <c r="AI11" s="622"/>
      <c r="AJ11" s="622"/>
      <c r="AK11" s="623"/>
      <c r="AL11" s="624">
        <v>11.3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501728</v>
      </c>
      <c r="BH11" s="622"/>
      <c r="BI11" s="622"/>
      <c r="BJ11" s="622"/>
      <c r="BK11" s="622"/>
      <c r="BL11" s="622"/>
      <c r="BM11" s="622"/>
      <c r="BN11" s="623"/>
      <c r="BO11" s="659">
        <v>6.8</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431368</v>
      </c>
      <c r="CS11" s="622"/>
      <c r="CT11" s="622"/>
      <c r="CU11" s="622"/>
      <c r="CV11" s="622"/>
      <c r="CW11" s="622"/>
      <c r="CX11" s="622"/>
      <c r="CY11" s="623"/>
      <c r="CZ11" s="659">
        <v>2.2000000000000002</v>
      </c>
      <c r="DA11" s="659"/>
      <c r="DB11" s="659"/>
      <c r="DC11" s="659"/>
      <c r="DD11" s="627">
        <v>53054</v>
      </c>
      <c r="DE11" s="622"/>
      <c r="DF11" s="622"/>
      <c r="DG11" s="622"/>
      <c r="DH11" s="622"/>
      <c r="DI11" s="622"/>
      <c r="DJ11" s="622"/>
      <c r="DK11" s="622"/>
      <c r="DL11" s="622"/>
      <c r="DM11" s="622"/>
      <c r="DN11" s="622"/>
      <c r="DO11" s="622"/>
      <c r="DP11" s="623"/>
      <c r="DQ11" s="627">
        <v>326504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3632737</v>
      </c>
      <c r="BH12" s="622"/>
      <c r="BI12" s="622"/>
      <c r="BJ12" s="622"/>
      <c r="BK12" s="622"/>
      <c r="BL12" s="622"/>
      <c r="BM12" s="622"/>
      <c r="BN12" s="623"/>
      <c r="BO12" s="659">
        <v>49.4</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424670</v>
      </c>
      <c r="CS12" s="622"/>
      <c r="CT12" s="622"/>
      <c r="CU12" s="622"/>
      <c r="CV12" s="622"/>
      <c r="CW12" s="622"/>
      <c r="CX12" s="622"/>
      <c r="CY12" s="623"/>
      <c r="CZ12" s="659">
        <v>2.1</v>
      </c>
      <c r="DA12" s="659"/>
      <c r="DB12" s="659"/>
      <c r="DC12" s="659"/>
      <c r="DD12" s="627" t="s">
        <v>121</v>
      </c>
      <c r="DE12" s="622"/>
      <c r="DF12" s="622"/>
      <c r="DG12" s="622"/>
      <c r="DH12" s="622"/>
      <c r="DI12" s="622"/>
      <c r="DJ12" s="622"/>
      <c r="DK12" s="622"/>
      <c r="DL12" s="622"/>
      <c r="DM12" s="622"/>
      <c r="DN12" s="622"/>
      <c r="DO12" s="622"/>
      <c r="DP12" s="623"/>
      <c r="DQ12" s="627">
        <v>303077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3589800</v>
      </c>
      <c r="BH13" s="622"/>
      <c r="BI13" s="622"/>
      <c r="BJ13" s="622"/>
      <c r="BK13" s="622"/>
      <c r="BL13" s="622"/>
      <c r="BM13" s="622"/>
      <c r="BN13" s="623"/>
      <c r="BO13" s="659">
        <v>48.8</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1894310</v>
      </c>
      <c r="CS13" s="622"/>
      <c r="CT13" s="622"/>
      <c r="CU13" s="622"/>
      <c r="CV13" s="622"/>
      <c r="CW13" s="622"/>
      <c r="CX13" s="622"/>
      <c r="CY13" s="623"/>
      <c r="CZ13" s="659">
        <v>9.5</v>
      </c>
      <c r="DA13" s="659"/>
      <c r="DB13" s="659"/>
      <c r="DC13" s="659"/>
      <c r="DD13" s="627">
        <v>953962</v>
      </c>
      <c r="DE13" s="622"/>
      <c r="DF13" s="622"/>
      <c r="DG13" s="622"/>
      <c r="DH13" s="622"/>
      <c r="DI13" s="622"/>
      <c r="DJ13" s="622"/>
      <c r="DK13" s="622"/>
      <c r="DL13" s="622"/>
      <c r="DM13" s="622"/>
      <c r="DN13" s="622"/>
      <c r="DO13" s="622"/>
      <c r="DP13" s="623"/>
      <c r="DQ13" s="627">
        <v>942218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132504</v>
      </c>
      <c r="BH14" s="622"/>
      <c r="BI14" s="622"/>
      <c r="BJ14" s="622"/>
      <c r="BK14" s="622"/>
      <c r="BL14" s="622"/>
      <c r="BM14" s="622"/>
      <c r="BN14" s="623"/>
      <c r="BO14" s="659">
        <v>1.8</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591136</v>
      </c>
      <c r="CS14" s="622"/>
      <c r="CT14" s="622"/>
      <c r="CU14" s="622"/>
      <c r="CV14" s="622"/>
      <c r="CW14" s="622"/>
      <c r="CX14" s="622"/>
      <c r="CY14" s="623"/>
      <c r="CZ14" s="659">
        <v>3</v>
      </c>
      <c r="DA14" s="659"/>
      <c r="DB14" s="659"/>
      <c r="DC14" s="659"/>
      <c r="DD14" s="627">
        <v>9493</v>
      </c>
      <c r="DE14" s="622"/>
      <c r="DF14" s="622"/>
      <c r="DG14" s="622"/>
      <c r="DH14" s="622"/>
      <c r="DI14" s="622"/>
      <c r="DJ14" s="622"/>
      <c r="DK14" s="622"/>
      <c r="DL14" s="622"/>
      <c r="DM14" s="622"/>
      <c r="DN14" s="622"/>
      <c r="DO14" s="622"/>
      <c r="DP14" s="623"/>
      <c r="DQ14" s="627">
        <v>587375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20031</v>
      </c>
      <c r="S15" s="622"/>
      <c r="T15" s="622"/>
      <c r="U15" s="622"/>
      <c r="V15" s="622"/>
      <c r="W15" s="622"/>
      <c r="X15" s="622"/>
      <c r="Y15" s="623"/>
      <c r="Z15" s="659">
        <v>0.1</v>
      </c>
      <c r="AA15" s="659"/>
      <c r="AB15" s="659"/>
      <c r="AC15" s="659"/>
      <c r="AD15" s="660">
        <v>20031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352049</v>
      </c>
      <c r="BH15" s="622"/>
      <c r="BI15" s="622"/>
      <c r="BJ15" s="622"/>
      <c r="BK15" s="622"/>
      <c r="BL15" s="622"/>
      <c r="BM15" s="622"/>
      <c r="BN15" s="623"/>
      <c r="BO15" s="659">
        <v>4.8</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1654958</v>
      </c>
      <c r="CS15" s="622"/>
      <c r="CT15" s="622"/>
      <c r="CU15" s="622"/>
      <c r="CV15" s="622"/>
      <c r="CW15" s="622"/>
      <c r="CX15" s="622"/>
      <c r="CY15" s="623"/>
      <c r="CZ15" s="659">
        <v>8.3000000000000007</v>
      </c>
      <c r="DA15" s="659"/>
      <c r="DB15" s="659"/>
      <c r="DC15" s="659"/>
      <c r="DD15" s="627">
        <v>352392</v>
      </c>
      <c r="DE15" s="622"/>
      <c r="DF15" s="622"/>
      <c r="DG15" s="622"/>
      <c r="DH15" s="622"/>
      <c r="DI15" s="622"/>
      <c r="DJ15" s="622"/>
      <c r="DK15" s="622"/>
      <c r="DL15" s="622"/>
      <c r="DM15" s="622"/>
      <c r="DN15" s="622"/>
      <c r="DO15" s="622"/>
      <c r="DP15" s="623"/>
      <c r="DQ15" s="627">
        <v>1280098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129813</v>
      </c>
      <c r="S16" s="622"/>
      <c r="T16" s="622"/>
      <c r="U16" s="622"/>
      <c r="V16" s="622"/>
      <c r="W16" s="622"/>
      <c r="X16" s="622"/>
      <c r="Y16" s="623"/>
      <c r="Z16" s="659">
        <v>0.6</v>
      </c>
      <c r="AA16" s="659"/>
      <c r="AB16" s="659"/>
      <c r="AC16" s="659"/>
      <c r="AD16" s="660">
        <v>129813</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266935</v>
      </c>
      <c r="S17" s="622"/>
      <c r="T17" s="622"/>
      <c r="U17" s="622"/>
      <c r="V17" s="622"/>
      <c r="W17" s="622"/>
      <c r="X17" s="622"/>
      <c r="Y17" s="623"/>
      <c r="Z17" s="659">
        <v>1.3</v>
      </c>
      <c r="AA17" s="659"/>
      <c r="AB17" s="659"/>
      <c r="AC17" s="659"/>
      <c r="AD17" s="660">
        <v>266935</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1215645</v>
      </c>
      <c r="CS17" s="622"/>
      <c r="CT17" s="622"/>
      <c r="CU17" s="622"/>
      <c r="CV17" s="622"/>
      <c r="CW17" s="622"/>
      <c r="CX17" s="622"/>
      <c r="CY17" s="623"/>
      <c r="CZ17" s="659">
        <v>6.1</v>
      </c>
      <c r="DA17" s="659"/>
      <c r="DB17" s="659"/>
      <c r="DC17" s="659"/>
      <c r="DD17" s="627" t="s">
        <v>121</v>
      </c>
      <c r="DE17" s="622"/>
      <c r="DF17" s="622"/>
      <c r="DG17" s="622"/>
      <c r="DH17" s="622"/>
      <c r="DI17" s="622"/>
      <c r="DJ17" s="622"/>
      <c r="DK17" s="622"/>
      <c r="DL17" s="622"/>
      <c r="DM17" s="622"/>
      <c r="DN17" s="622"/>
      <c r="DO17" s="622"/>
      <c r="DP17" s="623"/>
      <c r="DQ17" s="627">
        <v>1149157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61975</v>
      </c>
      <c r="S18" s="622"/>
      <c r="T18" s="622"/>
      <c r="U18" s="622"/>
      <c r="V18" s="622"/>
      <c r="W18" s="622"/>
      <c r="X18" s="622"/>
      <c r="Y18" s="623"/>
      <c r="Z18" s="659">
        <v>0.3</v>
      </c>
      <c r="AA18" s="659"/>
      <c r="AB18" s="659"/>
      <c r="AC18" s="659"/>
      <c r="AD18" s="660">
        <v>61975</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198964</v>
      </c>
      <c r="S19" s="622"/>
      <c r="T19" s="622"/>
      <c r="U19" s="622"/>
      <c r="V19" s="622"/>
      <c r="W19" s="622"/>
      <c r="X19" s="622"/>
      <c r="Y19" s="623"/>
      <c r="Z19" s="659">
        <v>0.9</v>
      </c>
      <c r="AA19" s="659"/>
      <c r="AB19" s="659"/>
      <c r="AC19" s="659"/>
      <c r="AD19" s="660">
        <v>198964</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563429</v>
      </c>
      <c r="BH19" s="622"/>
      <c r="BI19" s="622"/>
      <c r="BJ19" s="622"/>
      <c r="BK19" s="622"/>
      <c r="BL19" s="622"/>
      <c r="BM19" s="622"/>
      <c r="BN19" s="623"/>
      <c r="BO19" s="659">
        <v>7.7</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5996</v>
      </c>
      <c r="S20" s="622"/>
      <c r="T20" s="622"/>
      <c r="U20" s="622"/>
      <c r="V20" s="622"/>
      <c r="W20" s="622"/>
      <c r="X20" s="622"/>
      <c r="Y20" s="623"/>
      <c r="Z20" s="659">
        <v>0</v>
      </c>
      <c r="AA20" s="659"/>
      <c r="AB20" s="659"/>
      <c r="AC20" s="659"/>
      <c r="AD20" s="660">
        <v>5996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563429</v>
      </c>
      <c r="BH20" s="622"/>
      <c r="BI20" s="622"/>
      <c r="BJ20" s="622"/>
      <c r="BK20" s="622"/>
      <c r="BL20" s="622"/>
      <c r="BM20" s="622"/>
      <c r="BN20" s="623"/>
      <c r="BO20" s="659">
        <v>7.7</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19947234</v>
      </c>
      <c r="CS20" s="622"/>
      <c r="CT20" s="622"/>
      <c r="CU20" s="622"/>
      <c r="CV20" s="622"/>
      <c r="CW20" s="622"/>
      <c r="CX20" s="622"/>
      <c r="CY20" s="623"/>
      <c r="CZ20" s="659">
        <v>100</v>
      </c>
      <c r="DA20" s="659"/>
      <c r="DB20" s="659"/>
      <c r="DC20" s="659"/>
      <c r="DD20" s="627">
        <v>1807170</v>
      </c>
      <c r="DE20" s="622"/>
      <c r="DF20" s="622"/>
      <c r="DG20" s="622"/>
      <c r="DH20" s="622"/>
      <c r="DI20" s="622"/>
      <c r="DJ20" s="622"/>
      <c r="DK20" s="622"/>
      <c r="DL20" s="622"/>
      <c r="DM20" s="622"/>
      <c r="DN20" s="622"/>
      <c r="DO20" s="622"/>
      <c r="DP20" s="623"/>
      <c r="DQ20" s="627">
        <v>13549010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2145661</v>
      </c>
      <c r="S21" s="622"/>
      <c r="T21" s="622"/>
      <c r="U21" s="622"/>
      <c r="V21" s="622"/>
      <c r="W21" s="622"/>
      <c r="X21" s="622"/>
      <c r="Y21" s="623"/>
      <c r="Z21" s="659">
        <v>10.1</v>
      </c>
      <c r="AA21" s="659"/>
      <c r="AB21" s="659"/>
      <c r="AC21" s="659"/>
      <c r="AD21" s="660">
        <v>1689156</v>
      </c>
      <c r="AE21" s="660"/>
      <c r="AF21" s="660"/>
      <c r="AG21" s="660"/>
      <c r="AH21" s="660"/>
      <c r="AI21" s="660"/>
      <c r="AJ21" s="660"/>
      <c r="AK21" s="660"/>
      <c r="AL21" s="624">
        <v>16.2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1689156</v>
      </c>
      <c r="S22" s="622"/>
      <c r="T22" s="622"/>
      <c r="U22" s="622"/>
      <c r="V22" s="622"/>
      <c r="W22" s="622"/>
      <c r="X22" s="622"/>
      <c r="Y22" s="623"/>
      <c r="Z22" s="659">
        <v>8</v>
      </c>
      <c r="AA22" s="659"/>
      <c r="AB22" s="659"/>
      <c r="AC22" s="659"/>
      <c r="AD22" s="660">
        <v>1689156</v>
      </c>
      <c r="AE22" s="660"/>
      <c r="AF22" s="660"/>
      <c r="AG22" s="660"/>
      <c r="AH22" s="660"/>
      <c r="AI22" s="660"/>
      <c r="AJ22" s="660"/>
      <c r="AK22" s="660"/>
      <c r="AL22" s="624">
        <v>16.2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342466</v>
      </c>
      <c r="S23" s="622"/>
      <c r="T23" s="622"/>
      <c r="U23" s="622"/>
      <c r="V23" s="622"/>
      <c r="W23" s="622"/>
      <c r="X23" s="622"/>
      <c r="Y23" s="623"/>
      <c r="Z23" s="659">
        <v>1.6</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563429</v>
      </c>
      <c r="BH23" s="622"/>
      <c r="BI23" s="622"/>
      <c r="BJ23" s="622"/>
      <c r="BK23" s="622"/>
      <c r="BL23" s="622"/>
      <c r="BM23" s="622"/>
      <c r="BN23" s="623"/>
      <c r="BO23" s="659">
        <v>7.7</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114039</v>
      </c>
      <c r="S24" s="622"/>
      <c r="T24" s="622"/>
      <c r="U24" s="622"/>
      <c r="V24" s="622"/>
      <c r="W24" s="622"/>
      <c r="X24" s="622"/>
      <c r="Y24" s="623"/>
      <c r="Z24" s="659">
        <v>0.5</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9365869</v>
      </c>
      <c r="CS24" s="674"/>
      <c r="CT24" s="674"/>
      <c r="CU24" s="674"/>
      <c r="CV24" s="674"/>
      <c r="CW24" s="674"/>
      <c r="CX24" s="674"/>
      <c r="CY24" s="702"/>
      <c r="CZ24" s="703">
        <v>47</v>
      </c>
      <c r="DA24" s="685"/>
      <c r="DB24" s="685"/>
      <c r="DC24" s="705"/>
      <c r="DD24" s="701">
        <v>6026259</v>
      </c>
      <c r="DE24" s="674"/>
      <c r="DF24" s="674"/>
      <c r="DG24" s="674"/>
      <c r="DH24" s="674"/>
      <c r="DI24" s="674"/>
      <c r="DJ24" s="674"/>
      <c r="DK24" s="702"/>
      <c r="DL24" s="701">
        <v>5379388</v>
      </c>
      <c r="DM24" s="674"/>
      <c r="DN24" s="674"/>
      <c r="DO24" s="674"/>
      <c r="DP24" s="674"/>
      <c r="DQ24" s="674"/>
      <c r="DR24" s="674"/>
      <c r="DS24" s="674"/>
      <c r="DT24" s="674"/>
      <c r="DU24" s="674"/>
      <c r="DV24" s="702"/>
      <c r="DW24" s="703">
        <v>51.5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11377628</v>
      </c>
      <c r="S25" s="622"/>
      <c r="T25" s="622"/>
      <c r="U25" s="622"/>
      <c r="V25" s="622"/>
      <c r="W25" s="622"/>
      <c r="X25" s="622"/>
      <c r="Y25" s="623"/>
      <c r="Z25" s="659">
        <v>53.6</v>
      </c>
      <c r="AA25" s="659"/>
      <c r="AB25" s="659"/>
      <c r="AC25" s="659"/>
      <c r="AD25" s="660">
        <v>10357694</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3034079</v>
      </c>
      <c r="CS25" s="634"/>
      <c r="CT25" s="634"/>
      <c r="CU25" s="634"/>
      <c r="CV25" s="634"/>
      <c r="CW25" s="634"/>
      <c r="CX25" s="634"/>
      <c r="CY25" s="635"/>
      <c r="CZ25" s="624">
        <v>15.2</v>
      </c>
      <c r="DA25" s="636"/>
      <c r="DB25" s="636"/>
      <c r="DC25" s="637"/>
      <c r="DD25" s="627">
        <v>2800147</v>
      </c>
      <c r="DE25" s="634"/>
      <c r="DF25" s="634"/>
      <c r="DG25" s="634"/>
      <c r="DH25" s="634"/>
      <c r="DI25" s="634"/>
      <c r="DJ25" s="634"/>
      <c r="DK25" s="635"/>
      <c r="DL25" s="627">
        <v>2791706</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5026</v>
      </c>
      <c r="S26" s="622"/>
      <c r="T26" s="622"/>
      <c r="U26" s="622"/>
      <c r="V26" s="622"/>
      <c r="W26" s="622"/>
      <c r="X26" s="622"/>
      <c r="Y26" s="623"/>
      <c r="Z26" s="659">
        <v>0</v>
      </c>
      <c r="AA26" s="659"/>
      <c r="AB26" s="659"/>
      <c r="AC26" s="659"/>
      <c r="AD26" s="660">
        <v>5026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1613255</v>
      </c>
      <c r="CS26" s="622"/>
      <c r="CT26" s="622"/>
      <c r="CU26" s="622"/>
      <c r="CV26" s="622"/>
      <c r="CW26" s="622"/>
      <c r="CX26" s="622"/>
      <c r="CY26" s="623"/>
      <c r="CZ26" s="624">
        <v>8.1</v>
      </c>
      <c r="DA26" s="636"/>
      <c r="DB26" s="636"/>
      <c r="DC26" s="637"/>
      <c r="DD26" s="627">
        <v>1491595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39265</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7359103</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5116145</v>
      </c>
      <c r="CS27" s="634"/>
      <c r="CT27" s="634"/>
      <c r="CU27" s="634"/>
      <c r="CV27" s="634"/>
      <c r="CW27" s="634"/>
      <c r="CX27" s="634"/>
      <c r="CY27" s="635"/>
      <c r="CZ27" s="624">
        <v>25.6</v>
      </c>
      <c r="DA27" s="636"/>
      <c r="DB27" s="636"/>
      <c r="DC27" s="637"/>
      <c r="DD27" s="627">
        <v>2076955</v>
      </c>
      <c r="DE27" s="634"/>
      <c r="DF27" s="634"/>
      <c r="DG27" s="634"/>
      <c r="DH27" s="634"/>
      <c r="DI27" s="634"/>
      <c r="DJ27" s="634"/>
      <c r="DK27" s="635"/>
      <c r="DL27" s="627">
        <v>1438525</v>
      </c>
      <c r="DM27" s="634"/>
      <c r="DN27" s="634"/>
      <c r="DO27" s="634"/>
      <c r="DP27" s="634"/>
      <c r="DQ27" s="634"/>
      <c r="DR27" s="634"/>
      <c r="DS27" s="634"/>
      <c r="DT27" s="634"/>
      <c r="DU27" s="634"/>
      <c r="DV27" s="635"/>
      <c r="DW27" s="624">
        <v>13.8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203036</v>
      </c>
      <c r="S28" s="622"/>
      <c r="T28" s="622"/>
      <c r="U28" s="622"/>
      <c r="V28" s="622"/>
      <c r="W28" s="622"/>
      <c r="X28" s="622"/>
      <c r="Y28" s="623"/>
      <c r="Z28" s="659">
        <v>1</v>
      </c>
      <c r="AA28" s="659"/>
      <c r="AB28" s="659"/>
      <c r="AC28" s="659"/>
      <c r="AD28" s="660">
        <v>25383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1215645</v>
      </c>
      <c r="CS28" s="622"/>
      <c r="CT28" s="622"/>
      <c r="CU28" s="622"/>
      <c r="CV28" s="622"/>
      <c r="CW28" s="622"/>
      <c r="CX28" s="622"/>
      <c r="CY28" s="623"/>
      <c r="CZ28" s="624">
        <v>6.1</v>
      </c>
      <c r="DA28" s="636"/>
      <c r="DB28" s="636"/>
      <c r="DC28" s="637"/>
      <c r="DD28" s="627">
        <v>1149157</v>
      </c>
      <c r="DE28" s="622"/>
      <c r="DF28" s="622"/>
      <c r="DG28" s="622"/>
      <c r="DH28" s="622"/>
      <c r="DI28" s="622"/>
      <c r="DJ28" s="622"/>
      <c r="DK28" s="623"/>
      <c r="DL28" s="627">
        <v>1149157</v>
      </c>
      <c r="DM28" s="622"/>
      <c r="DN28" s="622"/>
      <c r="DO28" s="622"/>
      <c r="DP28" s="622"/>
      <c r="DQ28" s="622"/>
      <c r="DR28" s="622"/>
      <c r="DS28" s="622"/>
      <c r="DT28" s="622"/>
      <c r="DU28" s="622"/>
      <c r="DV28" s="623"/>
      <c r="DW28" s="624">
        <v>11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21528</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1215645</v>
      </c>
      <c r="CS29" s="634"/>
      <c r="CT29" s="634"/>
      <c r="CU29" s="634"/>
      <c r="CV29" s="634"/>
      <c r="CW29" s="634"/>
      <c r="CX29" s="634"/>
      <c r="CY29" s="635"/>
      <c r="CZ29" s="624">
        <v>6.1</v>
      </c>
      <c r="DA29" s="636"/>
      <c r="DB29" s="636"/>
      <c r="DC29" s="637"/>
      <c r="DD29" s="627">
        <v>1149157</v>
      </c>
      <c r="DE29" s="634"/>
      <c r="DF29" s="634"/>
      <c r="DG29" s="634"/>
      <c r="DH29" s="634"/>
      <c r="DI29" s="634"/>
      <c r="DJ29" s="634"/>
      <c r="DK29" s="635"/>
      <c r="DL29" s="627">
        <v>1149157</v>
      </c>
      <c r="DM29" s="634"/>
      <c r="DN29" s="634"/>
      <c r="DO29" s="634"/>
      <c r="DP29" s="634"/>
      <c r="DQ29" s="634"/>
      <c r="DR29" s="634"/>
      <c r="DS29" s="634"/>
      <c r="DT29" s="634"/>
      <c r="DU29" s="634"/>
      <c r="DV29" s="635"/>
      <c r="DW29" s="624">
        <v>11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4084775</v>
      </c>
      <c r="S30" s="622"/>
      <c r="T30" s="622"/>
      <c r="U30" s="622"/>
      <c r="V30" s="622"/>
      <c r="W30" s="622"/>
      <c r="X30" s="622"/>
      <c r="Y30" s="623"/>
      <c r="Z30" s="659">
        <v>19.3</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1179160</v>
      </c>
      <c r="CS30" s="622"/>
      <c r="CT30" s="622"/>
      <c r="CU30" s="622"/>
      <c r="CV30" s="622"/>
      <c r="CW30" s="622"/>
      <c r="CX30" s="622"/>
      <c r="CY30" s="623"/>
      <c r="CZ30" s="624">
        <v>5.9</v>
      </c>
      <c r="DA30" s="636"/>
      <c r="DB30" s="636"/>
      <c r="DC30" s="637"/>
      <c r="DD30" s="627">
        <v>1112672</v>
      </c>
      <c r="DE30" s="622"/>
      <c r="DF30" s="622"/>
      <c r="DG30" s="622"/>
      <c r="DH30" s="622"/>
      <c r="DI30" s="622"/>
      <c r="DJ30" s="622"/>
      <c r="DK30" s="623"/>
      <c r="DL30" s="627">
        <v>1112672</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4466</v>
      </c>
      <c r="S31" s="622"/>
      <c r="T31" s="622"/>
      <c r="U31" s="622"/>
      <c r="V31" s="622"/>
      <c r="W31" s="622"/>
      <c r="X31" s="622"/>
      <c r="Y31" s="623"/>
      <c r="Z31" s="659">
        <v>0</v>
      </c>
      <c r="AA31" s="659"/>
      <c r="AB31" s="659"/>
      <c r="AC31" s="659"/>
      <c r="AD31" s="660">
        <v>4466</v>
      </c>
      <c r="AE31" s="660"/>
      <c r="AF31" s="660"/>
      <c r="AG31" s="660"/>
      <c r="AH31" s="660"/>
      <c r="AI31" s="660"/>
      <c r="AJ31" s="660"/>
      <c r="AK31" s="660"/>
      <c r="AL31" s="624">
        <v>0</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99.3</v>
      </c>
      <c r="BH31" s="684"/>
      <c r="BI31" s="684"/>
      <c r="BJ31" s="684"/>
      <c r="BK31" s="684"/>
      <c r="BL31" s="684"/>
      <c r="BM31" s="685">
        <v>97.8</v>
      </c>
      <c r="BN31" s="684"/>
      <c r="BO31" s="684"/>
      <c r="BP31" s="684"/>
      <c r="BQ31" s="686"/>
      <c r="BR31" s="683">
        <v>99.3</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36485</v>
      </c>
      <c r="CS31" s="634"/>
      <c r="CT31" s="634"/>
      <c r="CU31" s="634"/>
      <c r="CV31" s="634"/>
      <c r="CW31" s="634"/>
      <c r="CX31" s="634"/>
      <c r="CY31" s="635"/>
      <c r="CZ31" s="624">
        <v>0.2</v>
      </c>
      <c r="DA31" s="636"/>
      <c r="DB31" s="636"/>
      <c r="DC31" s="637"/>
      <c r="DD31" s="627">
        <v>36485</v>
      </c>
      <c r="DE31" s="634"/>
      <c r="DF31" s="634"/>
      <c r="DG31" s="634"/>
      <c r="DH31" s="634"/>
      <c r="DI31" s="634"/>
      <c r="DJ31" s="634"/>
      <c r="DK31" s="635"/>
      <c r="DL31" s="627">
        <v>36485</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1318864</v>
      </c>
      <c r="S32" s="622"/>
      <c r="T32" s="622"/>
      <c r="U32" s="622"/>
      <c r="V32" s="622"/>
      <c r="W32" s="622"/>
      <c r="X32" s="622"/>
      <c r="Y32" s="623"/>
      <c r="Z32" s="659">
        <v>6.2</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99.1</v>
      </c>
      <c r="BH32" s="634"/>
      <c r="BI32" s="634"/>
      <c r="BJ32" s="634"/>
      <c r="BK32" s="634"/>
      <c r="BL32" s="634"/>
      <c r="BM32" s="625">
        <v>97.2</v>
      </c>
      <c r="BN32" s="634"/>
      <c r="BO32" s="634"/>
      <c r="BP32" s="634"/>
      <c r="BQ32" s="657"/>
      <c r="BR32" s="692">
        <v>99</v>
      </c>
      <c r="BS32" s="634"/>
      <c r="BT32" s="634"/>
      <c r="BU32" s="634"/>
      <c r="BV32" s="634"/>
      <c r="BW32" s="634"/>
      <c r="BX32" s="625">
        <v>97.2</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203535</v>
      </c>
      <c r="S33" s="622"/>
      <c r="T33" s="622"/>
      <c r="U33" s="622"/>
      <c r="V33" s="622"/>
      <c r="W33" s="622"/>
      <c r="X33" s="622"/>
      <c r="Y33" s="623"/>
      <c r="Z33" s="659">
        <v>1</v>
      </c>
      <c r="AA33" s="659"/>
      <c r="AB33" s="659"/>
      <c r="AC33" s="659"/>
      <c r="AD33" s="660">
        <v>44810</v>
      </c>
      <c r="AE33" s="660"/>
      <c r="AF33" s="660"/>
      <c r="AG33" s="660"/>
      <c r="AH33" s="660"/>
      <c r="AI33" s="660"/>
      <c r="AJ33" s="660"/>
      <c r="AK33" s="660"/>
      <c r="AL33" s="624">
        <v>0.4</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98.2</v>
      </c>
      <c r="BN33" s="606"/>
      <c r="BO33" s="606"/>
      <c r="BP33" s="606"/>
      <c r="BQ33" s="669"/>
      <c r="BR33" s="682">
        <v>99.4</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8774195</v>
      </c>
      <c r="CS33" s="634"/>
      <c r="CT33" s="634"/>
      <c r="CU33" s="634"/>
      <c r="CV33" s="634"/>
      <c r="CW33" s="634"/>
      <c r="CX33" s="634"/>
      <c r="CY33" s="635"/>
      <c r="CZ33" s="624">
        <v>44</v>
      </c>
      <c r="DA33" s="636"/>
      <c r="DB33" s="636"/>
      <c r="DC33" s="637"/>
      <c r="DD33" s="627">
        <v>7292088</v>
      </c>
      <c r="DE33" s="634"/>
      <c r="DF33" s="634"/>
      <c r="DG33" s="634"/>
      <c r="DH33" s="634"/>
      <c r="DI33" s="634"/>
      <c r="DJ33" s="634"/>
      <c r="DK33" s="635"/>
      <c r="DL33" s="627">
        <v>5391216</v>
      </c>
      <c r="DM33" s="634"/>
      <c r="DN33" s="634"/>
      <c r="DO33" s="634"/>
      <c r="DP33" s="634"/>
      <c r="DQ33" s="634"/>
      <c r="DR33" s="634"/>
      <c r="DS33" s="634"/>
      <c r="DT33" s="634"/>
      <c r="DU33" s="634"/>
      <c r="DV33" s="635"/>
      <c r="DW33" s="624">
        <v>51.6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1041963</v>
      </c>
      <c r="S34" s="622"/>
      <c r="T34" s="622"/>
      <c r="U34" s="622"/>
      <c r="V34" s="622"/>
      <c r="W34" s="622"/>
      <c r="X34" s="622"/>
      <c r="Y34" s="623"/>
      <c r="Z34" s="659">
        <v>4.9000000000000004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3262084</v>
      </c>
      <c r="CS34" s="622"/>
      <c r="CT34" s="622"/>
      <c r="CU34" s="622"/>
      <c r="CV34" s="622"/>
      <c r="CW34" s="622"/>
      <c r="CX34" s="622"/>
      <c r="CY34" s="623"/>
      <c r="CZ34" s="624">
        <v>16.399999999999999</v>
      </c>
      <c r="DA34" s="636"/>
      <c r="DB34" s="636"/>
      <c r="DC34" s="637"/>
      <c r="DD34" s="627">
        <v>2788427</v>
      </c>
      <c r="DE34" s="622"/>
      <c r="DF34" s="622"/>
      <c r="DG34" s="622"/>
      <c r="DH34" s="622"/>
      <c r="DI34" s="622"/>
      <c r="DJ34" s="622"/>
      <c r="DK34" s="623"/>
      <c r="DL34" s="627">
        <v>2406935</v>
      </c>
      <c r="DM34" s="622"/>
      <c r="DN34" s="622"/>
      <c r="DO34" s="622"/>
      <c r="DP34" s="622"/>
      <c r="DQ34" s="622"/>
      <c r="DR34" s="622"/>
      <c r="DS34" s="622"/>
      <c r="DT34" s="622"/>
      <c r="DU34" s="622"/>
      <c r="DV34" s="623"/>
      <c r="DW34" s="624">
        <v>23.1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1196175</v>
      </c>
      <c r="S35" s="622"/>
      <c r="T35" s="622"/>
      <c r="U35" s="622"/>
      <c r="V35" s="622"/>
      <c r="W35" s="622"/>
      <c r="X35" s="622"/>
      <c r="Y35" s="623"/>
      <c r="Z35" s="659">
        <v>5.6</v>
      </c>
      <c r="AA35" s="659"/>
      <c r="AB35" s="659"/>
      <c r="AC35" s="659"/>
      <c r="AD35" s="660" t="s">
        <v>121</v>
      </c>
      <c r="AE35" s="660"/>
      <c r="AF35" s="660"/>
      <c r="AG35" s="660"/>
      <c r="AH35" s="660"/>
      <c r="AI35" s="660"/>
      <c r="AJ35" s="660"/>
      <c r="AK35" s="660"/>
      <c r="AL35" s="624" t="s">
        <v>121</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197336</v>
      </c>
      <c r="CS35" s="634"/>
      <c r="CT35" s="634"/>
      <c r="CU35" s="634"/>
      <c r="CV35" s="634"/>
      <c r="CW35" s="634"/>
      <c r="CX35" s="634"/>
      <c r="CY35" s="635"/>
      <c r="CZ35" s="624">
        <v>1</v>
      </c>
      <c r="DA35" s="636"/>
      <c r="DB35" s="636"/>
      <c r="DC35" s="637"/>
      <c r="DD35" s="627">
        <v>177174</v>
      </c>
      <c r="DE35" s="634"/>
      <c r="DF35" s="634"/>
      <c r="DG35" s="634"/>
      <c r="DH35" s="634"/>
      <c r="DI35" s="634"/>
      <c r="DJ35" s="634"/>
      <c r="DK35" s="635"/>
      <c r="DL35" s="627">
        <v>151939</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672620</v>
      </c>
      <c r="S36" s="622"/>
      <c r="T36" s="622"/>
      <c r="U36" s="622"/>
      <c r="V36" s="622"/>
      <c r="W36" s="622"/>
      <c r="X36" s="622"/>
      <c r="Y36" s="623"/>
      <c r="Z36" s="659">
        <v>3.2</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3">
        <v>2060415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45950</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2668811</v>
      </c>
      <c r="CS36" s="622"/>
      <c r="CT36" s="622"/>
      <c r="CU36" s="622"/>
      <c r="CV36" s="622"/>
      <c r="CW36" s="622"/>
      <c r="CX36" s="622"/>
      <c r="CY36" s="623"/>
      <c r="CZ36" s="624">
        <v>13.4</v>
      </c>
      <c r="DA36" s="636"/>
      <c r="DB36" s="636"/>
      <c r="DC36" s="637"/>
      <c r="DD36" s="627">
        <v>2503482</v>
      </c>
      <c r="DE36" s="622"/>
      <c r="DF36" s="622"/>
      <c r="DG36" s="622"/>
      <c r="DH36" s="622"/>
      <c r="DI36" s="622"/>
      <c r="DJ36" s="622"/>
      <c r="DK36" s="623"/>
      <c r="DL36" s="627">
        <v>1681803</v>
      </c>
      <c r="DM36" s="622"/>
      <c r="DN36" s="622"/>
      <c r="DO36" s="622"/>
      <c r="DP36" s="622"/>
      <c r="DQ36" s="622"/>
      <c r="DR36" s="622"/>
      <c r="DS36" s="622"/>
      <c r="DT36" s="622"/>
      <c r="DU36" s="622"/>
      <c r="DV36" s="623"/>
      <c r="DW36" s="624">
        <v>16.100000000000001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340440</v>
      </c>
      <c r="S37" s="622"/>
      <c r="T37" s="622"/>
      <c r="U37" s="622"/>
      <c r="V37" s="622"/>
      <c r="W37" s="622"/>
      <c r="X37" s="622"/>
      <c r="Y37" s="623"/>
      <c r="Z37" s="659">
        <v>1.6</v>
      </c>
      <c r="AA37" s="659"/>
      <c r="AB37" s="659"/>
      <c r="AC37" s="659"/>
      <c r="AD37" s="660">
        <v>2698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519542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12181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1145913</v>
      </c>
      <c r="CS37" s="634"/>
      <c r="CT37" s="634"/>
      <c r="CU37" s="634"/>
      <c r="CV37" s="634"/>
      <c r="CW37" s="634"/>
      <c r="CX37" s="634"/>
      <c r="CY37" s="635"/>
      <c r="CZ37" s="624">
        <v>5.7</v>
      </c>
      <c r="DA37" s="636"/>
      <c r="DB37" s="636"/>
      <c r="DC37" s="637"/>
      <c r="DD37" s="627">
        <v>1145913</v>
      </c>
      <c r="DE37" s="634"/>
      <c r="DF37" s="634"/>
      <c r="DG37" s="634"/>
      <c r="DH37" s="634"/>
      <c r="DI37" s="634"/>
      <c r="DJ37" s="634"/>
      <c r="DK37" s="635"/>
      <c r="DL37" s="627">
        <v>1054616</v>
      </c>
      <c r="DM37" s="634"/>
      <c r="DN37" s="634"/>
      <c r="DO37" s="634"/>
      <c r="DP37" s="634"/>
      <c r="DQ37" s="634"/>
      <c r="DR37" s="634"/>
      <c r="DS37" s="634"/>
      <c r="DT37" s="634"/>
      <c r="DU37" s="634"/>
      <c r="DV37" s="635"/>
      <c r="DW37" s="624">
        <v>10.1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700000</v>
      </c>
      <c r="S38" s="622"/>
      <c r="T38" s="622"/>
      <c r="U38" s="622"/>
      <c r="V38" s="622"/>
      <c r="W38" s="622"/>
      <c r="X38" s="622"/>
      <c r="Y38" s="623"/>
      <c r="Z38" s="659">
        <v>3.3</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8113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4845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1532760</v>
      </c>
      <c r="CS38" s="622"/>
      <c r="CT38" s="622"/>
      <c r="CU38" s="622"/>
      <c r="CV38" s="622"/>
      <c r="CW38" s="622"/>
      <c r="CX38" s="622"/>
      <c r="CY38" s="623"/>
      <c r="CZ38" s="624">
        <v>7.7</v>
      </c>
      <c r="DA38" s="636"/>
      <c r="DB38" s="636"/>
      <c r="DC38" s="637"/>
      <c r="DD38" s="627">
        <v>1276050</v>
      </c>
      <c r="DE38" s="622"/>
      <c r="DF38" s="622"/>
      <c r="DG38" s="622"/>
      <c r="DH38" s="622"/>
      <c r="DI38" s="622"/>
      <c r="DJ38" s="622"/>
      <c r="DK38" s="623"/>
      <c r="DL38" s="627">
        <v>1150539</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7104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785080</v>
      </c>
      <c r="CS39" s="634"/>
      <c r="CT39" s="634"/>
      <c r="CU39" s="634"/>
      <c r="CV39" s="634"/>
      <c r="CW39" s="634"/>
      <c r="CX39" s="634"/>
      <c r="CY39" s="635"/>
      <c r="CZ39" s="624">
        <v>3.9</v>
      </c>
      <c r="DA39" s="636"/>
      <c r="DB39" s="636"/>
      <c r="DC39" s="637"/>
      <c r="DD39" s="627">
        <v>343831</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328124</v>
      </c>
      <c r="CS40" s="622"/>
      <c r="CT40" s="622"/>
      <c r="CU40" s="622"/>
      <c r="CV40" s="622"/>
      <c r="CW40" s="622"/>
      <c r="CX40" s="622"/>
      <c r="CY40" s="623"/>
      <c r="CZ40" s="624">
        <v>1.6</v>
      </c>
      <c r="DA40" s="636"/>
      <c r="DB40" s="636"/>
      <c r="DC40" s="637"/>
      <c r="DD40" s="627">
        <v>203124</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21209321</v>
      </c>
      <c r="S41" s="646"/>
      <c r="T41" s="646"/>
      <c r="U41" s="646"/>
      <c r="V41" s="646"/>
      <c r="W41" s="646"/>
      <c r="X41" s="646"/>
      <c r="Y41" s="649"/>
      <c r="Z41" s="650">
        <v>100</v>
      </c>
      <c r="AA41" s="650"/>
      <c r="AB41" s="650"/>
      <c r="AC41" s="650"/>
      <c r="AD41" s="651">
        <v>10440077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318001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1214759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1807170</v>
      </c>
      <c r="CS42" s="634"/>
      <c r="CT42" s="634"/>
      <c r="CU42" s="634"/>
      <c r="CV42" s="634"/>
      <c r="CW42" s="634"/>
      <c r="CX42" s="634"/>
      <c r="CY42" s="635"/>
      <c r="CZ42" s="624">
        <v>9.1</v>
      </c>
      <c r="DA42" s="636"/>
      <c r="DB42" s="636"/>
      <c r="DC42" s="637"/>
      <c r="DD42" s="627">
        <v>230663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72630</v>
      </c>
      <c r="CS43" s="634"/>
      <c r="CT43" s="634"/>
      <c r="CU43" s="634"/>
      <c r="CV43" s="634"/>
      <c r="CW43" s="634"/>
      <c r="CX43" s="634"/>
      <c r="CY43" s="635"/>
      <c r="CZ43" s="624">
        <v>0.4</v>
      </c>
      <c r="DA43" s="636"/>
      <c r="DB43" s="636"/>
      <c r="DC43" s="637"/>
      <c r="DD43" s="627">
        <v>72630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1807170</v>
      </c>
      <c r="CS44" s="622"/>
      <c r="CT44" s="622"/>
      <c r="CU44" s="622"/>
      <c r="CV44" s="622"/>
      <c r="CW44" s="622"/>
      <c r="CX44" s="622"/>
      <c r="CY44" s="623"/>
      <c r="CZ44" s="624">
        <v>9.1</v>
      </c>
      <c r="DA44" s="625"/>
      <c r="DB44" s="625"/>
      <c r="DC44" s="626"/>
      <c r="DD44" s="627">
        <v>230663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1087898</v>
      </c>
      <c r="CS45" s="634"/>
      <c r="CT45" s="634"/>
      <c r="CU45" s="634"/>
      <c r="CV45" s="634"/>
      <c r="CW45" s="634"/>
      <c r="CX45" s="634"/>
      <c r="CY45" s="635"/>
      <c r="CZ45" s="624">
        <v>5.5</v>
      </c>
      <c r="DA45" s="636"/>
      <c r="DB45" s="636"/>
      <c r="DC45" s="637"/>
      <c r="DD45" s="627">
        <v>28814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700188</v>
      </c>
      <c r="CS46" s="622"/>
      <c r="CT46" s="622"/>
      <c r="CU46" s="622"/>
      <c r="CV46" s="622"/>
      <c r="CW46" s="622"/>
      <c r="CX46" s="622"/>
      <c r="CY46" s="623"/>
      <c r="CZ46" s="624">
        <v>3.5</v>
      </c>
      <c r="DA46" s="625"/>
      <c r="DB46" s="625"/>
      <c r="DC46" s="626"/>
      <c r="DD46" s="627">
        <v>182765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19947234</v>
      </c>
      <c r="CS49" s="606"/>
      <c r="CT49" s="606"/>
      <c r="CU49" s="606"/>
      <c r="CV49" s="606"/>
      <c r="CW49" s="606"/>
      <c r="CX49" s="606"/>
      <c r="CY49" s="607"/>
      <c r="CZ49" s="608">
        <v>100</v>
      </c>
      <c r="DA49" s="609"/>
      <c r="DB49" s="609"/>
      <c r="DC49" s="610"/>
      <c r="DD49" s="611">
        <v>13549010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x1DUA7VfBVICuJFD6kmFNO10mrbzlHudg5OFtMKnEiZajqCm1PHpeGuTSYTWVEsfPDQcjfcZ5HiWbG1b2hJUw==" saltValue="u4lxy36I74qKbGdOjAR4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20"/>
      <c r="BA5" s="220"/>
      <c r="BB5" s="220"/>
      <c r="BC5" s="220"/>
      <c r="BD5" s="220"/>
      <c r="BE5" s="221"/>
      <c r="BF5" s="221"/>
      <c r="BG5" s="221"/>
      <c r="BH5" s="221"/>
      <c r="BI5" s="221"/>
      <c r="BJ5" s="221"/>
      <c r="BK5" s="221"/>
      <c r="BL5" s="221"/>
      <c r="BM5" s="221"/>
      <c r="BN5" s="221"/>
      <c r="BO5" s="221"/>
      <c r="BP5" s="221"/>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22"/>
    </row>
    <row r="6" spans="1:131" s="223"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22"/>
    </row>
    <row r="7" spans="1:131" s="223" customFormat="1" ht="26.25" customHeight="1" thickTop="1" x14ac:dyDescent="0.15">
      <c r="A7" s="224">
        <v>1</v>
      </c>
      <c r="B7" s="1050" t="s">
        <v>374</v>
      </c>
      <c r="C7" s="1051"/>
      <c r="D7" s="1051"/>
      <c r="E7" s="1051"/>
      <c r="F7" s="1051"/>
      <c r="G7" s="1051"/>
      <c r="H7" s="1051"/>
      <c r="I7" s="1051"/>
      <c r="J7" s="1051"/>
      <c r="K7" s="1051"/>
      <c r="L7" s="1051"/>
      <c r="M7" s="1051"/>
      <c r="N7" s="1051"/>
      <c r="O7" s="1051"/>
      <c r="P7" s="1052"/>
      <c r="Q7" s="1105">
        <v>21209</v>
      </c>
      <c r="R7" s="1106"/>
      <c r="S7" s="1106"/>
      <c r="T7" s="1106"/>
      <c r="U7" s="1106"/>
      <c r="V7" s="1106">
        <v>19947</v>
      </c>
      <c r="W7" s="1106"/>
      <c r="X7" s="1106"/>
      <c r="Y7" s="1106"/>
      <c r="Z7" s="1106"/>
      <c r="AA7" s="1106">
        <f>Q7-V7</f>
        <v>1262</v>
      </c>
      <c r="AB7" s="1106"/>
      <c r="AC7" s="1106"/>
      <c r="AD7" s="1106"/>
      <c r="AE7" s="1107"/>
      <c r="AF7" s="1108">
        <v>1126</v>
      </c>
      <c r="AG7" s="1109"/>
      <c r="AH7" s="1109"/>
      <c r="AI7" s="1109"/>
      <c r="AJ7" s="1110"/>
      <c r="AK7" s="1111">
        <v>1196</v>
      </c>
      <c r="AL7" s="1112"/>
      <c r="AM7" s="1112"/>
      <c r="AN7" s="1112"/>
      <c r="AO7" s="1112"/>
      <c r="AP7" s="1112">
        <v>10888</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559</v>
      </c>
      <c r="BT7" s="1103"/>
      <c r="BU7" s="1103"/>
      <c r="BV7" s="1103"/>
      <c r="BW7" s="1103"/>
      <c r="BX7" s="1103"/>
      <c r="BY7" s="1103"/>
      <c r="BZ7" s="1103"/>
      <c r="CA7" s="1103"/>
      <c r="CB7" s="1103"/>
      <c r="CC7" s="1103"/>
      <c r="CD7" s="1103"/>
      <c r="CE7" s="1103"/>
      <c r="CF7" s="1103"/>
      <c r="CG7" s="1115"/>
      <c r="CH7" s="1099">
        <v>-4</v>
      </c>
      <c r="CI7" s="1100"/>
      <c r="CJ7" s="1100"/>
      <c r="CK7" s="1100"/>
      <c r="CL7" s="1101"/>
      <c r="CM7" s="1099">
        <v>90</v>
      </c>
      <c r="CN7" s="1100"/>
      <c r="CO7" s="1100"/>
      <c r="CP7" s="1100"/>
      <c r="CQ7" s="1101"/>
      <c r="CR7" s="1099">
        <v>26</v>
      </c>
      <c r="CS7" s="1100"/>
      <c r="CT7" s="1100"/>
      <c r="CU7" s="1100"/>
      <c r="CV7" s="1101"/>
      <c r="CW7" s="1099" t="s">
        <v>561</v>
      </c>
      <c r="CX7" s="1100"/>
      <c r="CY7" s="1100"/>
      <c r="CZ7" s="1100"/>
      <c r="DA7" s="1101"/>
      <c r="DB7" s="1099" t="s">
        <v>561</v>
      </c>
      <c r="DC7" s="1100"/>
      <c r="DD7" s="1100"/>
      <c r="DE7" s="1100"/>
      <c r="DF7" s="1101"/>
      <c r="DG7" s="1099" t="s">
        <v>561</v>
      </c>
      <c r="DH7" s="1100"/>
      <c r="DI7" s="1100"/>
      <c r="DJ7" s="1100"/>
      <c r="DK7" s="1101"/>
      <c r="DL7" s="1099" t="s">
        <v>561</v>
      </c>
      <c r="DM7" s="1100"/>
      <c r="DN7" s="1100"/>
      <c r="DO7" s="1100"/>
      <c r="DP7" s="1101"/>
      <c r="DQ7" s="1099" t="s">
        <v>561</v>
      </c>
      <c r="DR7" s="1100"/>
      <c r="DS7" s="1100"/>
      <c r="DT7" s="1100"/>
      <c r="DU7" s="1101"/>
      <c r="DV7" s="1102"/>
      <c r="DW7" s="1103"/>
      <c r="DX7" s="1103"/>
      <c r="DY7" s="1103"/>
      <c r="DZ7" s="1104"/>
      <c r="EA7" s="222"/>
    </row>
    <row r="8" spans="1:131" s="223" customFormat="1" ht="26.25" customHeight="1" x14ac:dyDescent="0.15">
      <c r="A8" s="226">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5"/>
      <c r="BT8" s="996"/>
      <c r="BU8" s="996"/>
      <c r="BV8" s="996"/>
      <c r="BW8" s="996"/>
      <c r="BX8" s="996"/>
      <c r="BY8" s="996"/>
      <c r="BZ8" s="996"/>
      <c r="CA8" s="996"/>
      <c r="CB8" s="996"/>
      <c r="CC8" s="996"/>
      <c r="CD8" s="996"/>
      <c r="CE8" s="996"/>
      <c r="CF8" s="996"/>
      <c r="CG8" s="1017"/>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22"/>
    </row>
    <row r="9" spans="1:131" s="223" customFormat="1" ht="26.25" customHeight="1" x14ac:dyDescent="0.15">
      <c r="A9" s="226">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22"/>
    </row>
    <row r="10" spans="1:131" s="223" customFormat="1" ht="26.25" customHeight="1" x14ac:dyDescent="0.15">
      <c r="A10" s="226">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22"/>
    </row>
    <row r="11" spans="1:131" s="223" customFormat="1" ht="26.25" customHeight="1" x14ac:dyDescent="0.15">
      <c r="A11" s="226">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22"/>
    </row>
    <row r="12" spans="1:131" s="223" customFormat="1" ht="26.25" customHeight="1" x14ac:dyDescent="0.15">
      <c r="A12" s="226">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22"/>
    </row>
    <row r="13" spans="1:131" s="223" customFormat="1" ht="26.25" customHeight="1" x14ac:dyDescent="0.15">
      <c r="A13" s="226">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15">
      <c r="A14" s="226">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15">
      <c r="A15" s="226">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15">
      <c r="A16" s="226">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15">
      <c r="A17" s="226">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15">
      <c r="A18" s="226">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15">
      <c r="A19" s="226">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15">
      <c r="A20" s="226">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
      <c r="A21" s="226">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15">
      <c r="A22" s="226">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375</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70">
        <v>21209</v>
      </c>
      <c r="R23" s="1064"/>
      <c r="S23" s="1064"/>
      <c r="T23" s="1064"/>
      <c r="U23" s="1064"/>
      <c r="V23" s="1064">
        <v>19947</v>
      </c>
      <c r="W23" s="1064"/>
      <c r="X23" s="1064"/>
      <c r="Y23" s="1064"/>
      <c r="Z23" s="1064"/>
      <c r="AA23" s="1064">
        <v>1262</v>
      </c>
      <c r="AB23" s="1064"/>
      <c r="AC23" s="1064"/>
      <c r="AD23" s="1064"/>
      <c r="AE23" s="1071"/>
      <c r="AF23" s="1072">
        <v>1126</v>
      </c>
      <c r="AG23" s="1064"/>
      <c r="AH23" s="1064"/>
      <c r="AI23" s="1064"/>
      <c r="AJ23" s="1073"/>
      <c r="AK23" s="1074"/>
      <c r="AL23" s="1075"/>
      <c r="AM23" s="1075"/>
      <c r="AN23" s="1075"/>
      <c r="AO23" s="1075"/>
      <c r="AP23" s="1064">
        <v>10888</v>
      </c>
      <c r="AQ23" s="1064"/>
      <c r="AR23" s="1064"/>
      <c r="AS23" s="1064"/>
      <c r="AT23" s="1064"/>
      <c r="AU23" s="1065"/>
      <c r="AV23" s="1065"/>
      <c r="AW23" s="1065"/>
      <c r="AX23" s="1065"/>
      <c r="AY23" s="1066"/>
      <c r="AZ23" s="1067" t="s">
        <v>121</v>
      </c>
      <c r="BA23" s="1068"/>
      <c r="BB23" s="1068"/>
      <c r="BC23" s="1068"/>
      <c r="BD23" s="1069"/>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15">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15">
      <c r="A26" s="998" t="s">
        <v>357</v>
      </c>
      <c r="B26" s="999"/>
      <c r="C26" s="999"/>
      <c r="D26" s="999"/>
      <c r="E26" s="999"/>
      <c r="F26" s="999"/>
      <c r="G26" s="999"/>
      <c r="H26" s="999"/>
      <c r="I26" s="999"/>
      <c r="J26" s="999"/>
      <c r="K26" s="999"/>
      <c r="L26" s="999"/>
      <c r="M26" s="999"/>
      <c r="N26" s="999"/>
      <c r="O26" s="999"/>
      <c r="P26" s="1000"/>
      <c r="Q26" s="1004" t="s">
        <v>380</v>
      </c>
      <c r="R26" s="1005"/>
      <c r="S26" s="1005"/>
      <c r="T26" s="1005"/>
      <c r="U26" s="1006"/>
      <c r="V26" s="1004" t="s">
        <v>381</v>
      </c>
      <c r="W26" s="1005"/>
      <c r="X26" s="1005"/>
      <c r="Y26" s="1005"/>
      <c r="Z26" s="1006"/>
      <c r="AA26" s="1004" t="s">
        <v>382</v>
      </c>
      <c r="AB26" s="1005"/>
      <c r="AC26" s="1005"/>
      <c r="AD26" s="1005"/>
      <c r="AE26" s="1005"/>
      <c r="AF26" s="1058" t="s">
        <v>383</v>
      </c>
      <c r="AG26" s="1011"/>
      <c r="AH26" s="1011"/>
      <c r="AI26" s="1011"/>
      <c r="AJ26" s="1059"/>
      <c r="AK26" s="1005" t="s">
        <v>384</v>
      </c>
      <c r="AL26" s="1005"/>
      <c r="AM26" s="1005"/>
      <c r="AN26" s="1005"/>
      <c r="AO26" s="1006"/>
      <c r="AP26" s="1004" t="s">
        <v>385</v>
      </c>
      <c r="AQ26" s="1005"/>
      <c r="AR26" s="1005"/>
      <c r="AS26" s="1005"/>
      <c r="AT26" s="1006"/>
      <c r="AU26" s="1004" t="s">
        <v>386</v>
      </c>
      <c r="AV26" s="1005"/>
      <c r="AW26" s="1005"/>
      <c r="AX26" s="1005"/>
      <c r="AY26" s="1006"/>
      <c r="AZ26" s="1004" t="s">
        <v>387</v>
      </c>
      <c r="BA26" s="1005"/>
      <c r="BB26" s="1005"/>
      <c r="BC26" s="1005"/>
      <c r="BD26" s="1006"/>
      <c r="BE26" s="1004" t="s">
        <v>364</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15">
      <c r="A28" s="230">
        <v>1</v>
      </c>
      <c r="B28" s="1050" t="s">
        <v>388</v>
      </c>
      <c r="C28" s="1051"/>
      <c r="D28" s="1051"/>
      <c r="E28" s="1051"/>
      <c r="F28" s="1051"/>
      <c r="G28" s="1051"/>
      <c r="H28" s="1051"/>
      <c r="I28" s="1051"/>
      <c r="J28" s="1051"/>
      <c r="K28" s="1051"/>
      <c r="L28" s="1051"/>
      <c r="M28" s="1051"/>
      <c r="N28" s="1051"/>
      <c r="O28" s="1051"/>
      <c r="P28" s="1052"/>
      <c r="Q28" s="1053">
        <v>4109</v>
      </c>
      <c r="R28" s="1054"/>
      <c r="S28" s="1054"/>
      <c r="T28" s="1054"/>
      <c r="U28" s="1054"/>
      <c r="V28" s="1054">
        <v>4063</v>
      </c>
      <c r="W28" s="1054"/>
      <c r="X28" s="1054"/>
      <c r="Y28" s="1054"/>
      <c r="Z28" s="1054"/>
      <c r="AA28" s="1054">
        <f>Q28-V28</f>
        <v>46</v>
      </c>
      <c r="AB28" s="1054"/>
      <c r="AC28" s="1054"/>
      <c r="AD28" s="1054"/>
      <c r="AE28" s="1055"/>
      <c r="AF28" s="1056">
        <v>46</v>
      </c>
      <c r="AG28" s="1054"/>
      <c r="AH28" s="1054"/>
      <c r="AI28" s="1054"/>
      <c r="AJ28" s="1057"/>
      <c r="AK28" s="1045">
        <v>318</v>
      </c>
      <c r="AL28" s="1046"/>
      <c r="AM28" s="1046"/>
      <c r="AN28" s="1046"/>
      <c r="AO28" s="1046"/>
      <c r="AP28" s="1046" t="s">
        <v>560</v>
      </c>
      <c r="AQ28" s="1046"/>
      <c r="AR28" s="1046"/>
      <c r="AS28" s="1046"/>
      <c r="AT28" s="1046"/>
      <c r="AU28" s="1046" t="s">
        <v>560</v>
      </c>
      <c r="AV28" s="1046"/>
      <c r="AW28" s="1046"/>
      <c r="AX28" s="1046"/>
      <c r="AY28" s="1046"/>
      <c r="AZ28" s="1047" t="s">
        <v>560</v>
      </c>
      <c r="BA28" s="1047"/>
      <c r="BB28" s="1047"/>
      <c r="BC28" s="1047"/>
      <c r="BD28" s="1047"/>
      <c r="BE28" s="1048"/>
      <c r="BF28" s="1048"/>
      <c r="BG28" s="1048"/>
      <c r="BH28" s="1048"/>
      <c r="BI28" s="1049"/>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15">
      <c r="A29" s="230">
        <v>2</v>
      </c>
      <c r="B29" s="1033" t="s">
        <v>389</v>
      </c>
      <c r="C29" s="1034"/>
      <c r="D29" s="1034"/>
      <c r="E29" s="1034"/>
      <c r="F29" s="1034"/>
      <c r="G29" s="1034"/>
      <c r="H29" s="1034"/>
      <c r="I29" s="1034"/>
      <c r="J29" s="1034"/>
      <c r="K29" s="1034"/>
      <c r="L29" s="1034"/>
      <c r="M29" s="1034"/>
      <c r="N29" s="1034"/>
      <c r="O29" s="1034"/>
      <c r="P29" s="1035"/>
      <c r="Q29" s="1041">
        <v>4377</v>
      </c>
      <c r="R29" s="1042"/>
      <c r="S29" s="1042"/>
      <c r="T29" s="1042"/>
      <c r="U29" s="1042"/>
      <c r="V29" s="1042">
        <v>4120</v>
      </c>
      <c r="W29" s="1042"/>
      <c r="X29" s="1042"/>
      <c r="Y29" s="1042"/>
      <c r="Z29" s="1042"/>
      <c r="AA29" s="1042">
        <f>Q29-V29</f>
        <v>257</v>
      </c>
      <c r="AB29" s="1042"/>
      <c r="AC29" s="1042"/>
      <c r="AD29" s="1042"/>
      <c r="AE29" s="1043"/>
      <c r="AF29" s="1038">
        <v>257</v>
      </c>
      <c r="AG29" s="1039"/>
      <c r="AH29" s="1039"/>
      <c r="AI29" s="1039"/>
      <c r="AJ29" s="1040"/>
      <c r="AK29" s="980">
        <v>681</v>
      </c>
      <c r="AL29" s="971"/>
      <c r="AM29" s="971"/>
      <c r="AN29" s="971"/>
      <c r="AO29" s="971"/>
      <c r="AP29" s="971" t="s">
        <v>560</v>
      </c>
      <c r="AQ29" s="971"/>
      <c r="AR29" s="971"/>
      <c r="AS29" s="971"/>
      <c r="AT29" s="971"/>
      <c r="AU29" s="971" t="s">
        <v>560</v>
      </c>
      <c r="AV29" s="971"/>
      <c r="AW29" s="971"/>
      <c r="AX29" s="971"/>
      <c r="AY29" s="971"/>
      <c r="AZ29" s="1044" t="s">
        <v>560</v>
      </c>
      <c r="BA29" s="1044"/>
      <c r="BB29" s="1044"/>
      <c r="BC29" s="1044"/>
      <c r="BD29" s="1044"/>
      <c r="BE29" s="972"/>
      <c r="BF29" s="972"/>
      <c r="BG29" s="972"/>
      <c r="BH29" s="972"/>
      <c r="BI29" s="973"/>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15">
      <c r="A30" s="230">
        <v>3</v>
      </c>
      <c r="B30" s="1033" t="s">
        <v>390</v>
      </c>
      <c r="C30" s="1034"/>
      <c r="D30" s="1034"/>
      <c r="E30" s="1034"/>
      <c r="F30" s="1034"/>
      <c r="G30" s="1034"/>
      <c r="H30" s="1034"/>
      <c r="I30" s="1034"/>
      <c r="J30" s="1034"/>
      <c r="K30" s="1034"/>
      <c r="L30" s="1034"/>
      <c r="M30" s="1034"/>
      <c r="N30" s="1034"/>
      <c r="O30" s="1034"/>
      <c r="P30" s="1035"/>
      <c r="Q30" s="1041">
        <v>642</v>
      </c>
      <c r="R30" s="1042"/>
      <c r="S30" s="1042"/>
      <c r="T30" s="1042"/>
      <c r="U30" s="1042"/>
      <c r="V30" s="1042">
        <v>633</v>
      </c>
      <c r="W30" s="1042"/>
      <c r="X30" s="1042"/>
      <c r="Y30" s="1042"/>
      <c r="Z30" s="1042"/>
      <c r="AA30" s="1042">
        <f t="shared" ref="AA30:AA34" si="0">Q30-V30</f>
        <v>9</v>
      </c>
      <c r="AB30" s="1042"/>
      <c r="AC30" s="1042"/>
      <c r="AD30" s="1042"/>
      <c r="AE30" s="1043"/>
      <c r="AF30" s="1038">
        <v>9</v>
      </c>
      <c r="AG30" s="1039"/>
      <c r="AH30" s="1039"/>
      <c r="AI30" s="1039"/>
      <c r="AJ30" s="1040"/>
      <c r="AK30" s="980">
        <v>127</v>
      </c>
      <c r="AL30" s="971"/>
      <c r="AM30" s="971"/>
      <c r="AN30" s="971"/>
      <c r="AO30" s="971"/>
      <c r="AP30" s="971" t="s">
        <v>560</v>
      </c>
      <c r="AQ30" s="971"/>
      <c r="AR30" s="971"/>
      <c r="AS30" s="971"/>
      <c r="AT30" s="971"/>
      <c r="AU30" s="971" t="s">
        <v>560</v>
      </c>
      <c r="AV30" s="971"/>
      <c r="AW30" s="971"/>
      <c r="AX30" s="971"/>
      <c r="AY30" s="971"/>
      <c r="AZ30" s="1044" t="s">
        <v>560</v>
      </c>
      <c r="BA30" s="1044"/>
      <c r="BB30" s="1044"/>
      <c r="BC30" s="1044"/>
      <c r="BD30" s="1044"/>
      <c r="BE30" s="972"/>
      <c r="BF30" s="972"/>
      <c r="BG30" s="972"/>
      <c r="BH30" s="972"/>
      <c r="BI30" s="973"/>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15">
      <c r="A31" s="230">
        <v>4</v>
      </c>
      <c r="B31" s="1033" t="s">
        <v>391</v>
      </c>
      <c r="C31" s="1034"/>
      <c r="D31" s="1034"/>
      <c r="E31" s="1034"/>
      <c r="F31" s="1034"/>
      <c r="G31" s="1034"/>
      <c r="H31" s="1034"/>
      <c r="I31" s="1034"/>
      <c r="J31" s="1034"/>
      <c r="K31" s="1034"/>
      <c r="L31" s="1034"/>
      <c r="M31" s="1034"/>
      <c r="N31" s="1034"/>
      <c r="O31" s="1034"/>
      <c r="P31" s="1035"/>
      <c r="Q31" s="1041">
        <v>1272</v>
      </c>
      <c r="R31" s="1042"/>
      <c r="S31" s="1042"/>
      <c r="T31" s="1042"/>
      <c r="U31" s="1042"/>
      <c r="V31" s="1042">
        <v>1105</v>
      </c>
      <c r="W31" s="1042"/>
      <c r="X31" s="1042"/>
      <c r="Y31" s="1042"/>
      <c r="Z31" s="1042"/>
      <c r="AA31" s="1042">
        <v>168</v>
      </c>
      <c r="AB31" s="1042"/>
      <c r="AC31" s="1042"/>
      <c r="AD31" s="1042"/>
      <c r="AE31" s="1043"/>
      <c r="AF31" s="1038">
        <v>1655</v>
      </c>
      <c r="AG31" s="1039"/>
      <c r="AH31" s="1039"/>
      <c r="AI31" s="1039"/>
      <c r="AJ31" s="1040"/>
      <c r="AK31" s="980">
        <v>8</v>
      </c>
      <c r="AL31" s="971"/>
      <c r="AM31" s="971"/>
      <c r="AN31" s="971"/>
      <c r="AO31" s="971"/>
      <c r="AP31" s="971">
        <v>3165</v>
      </c>
      <c r="AQ31" s="971"/>
      <c r="AR31" s="971"/>
      <c r="AS31" s="971"/>
      <c r="AT31" s="971"/>
      <c r="AU31" s="971">
        <v>9</v>
      </c>
      <c r="AV31" s="971"/>
      <c r="AW31" s="971"/>
      <c r="AX31" s="971"/>
      <c r="AY31" s="971"/>
      <c r="AZ31" s="1044" t="s">
        <v>560</v>
      </c>
      <c r="BA31" s="1044"/>
      <c r="BB31" s="1044"/>
      <c r="BC31" s="1044"/>
      <c r="BD31" s="1044"/>
      <c r="BE31" s="972" t="s">
        <v>392</v>
      </c>
      <c r="BF31" s="972"/>
      <c r="BG31" s="972"/>
      <c r="BH31" s="972"/>
      <c r="BI31" s="973"/>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15">
      <c r="A32" s="230">
        <v>5</v>
      </c>
      <c r="B32" s="1033" t="s">
        <v>393</v>
      </c>
      <c r="C32" s="1034"/>
      <c r="D32" s="1034"/>
      <c r="E32" s="1034"/>
      <c r="F32" s="1034"/>
      <c r="G32" s="1034"/>
      <c r="H32" s="1034"/>
      <c r="I32" s="1034"/>
      <c r="J32" s="1034"/>
      <c r="K32" s="1034"/>
      <c r="L32" s="1034"/>
      <c r="M32" s="1034"/>
      <c r="N32" s="1034"/>
      <c r="O32" s="1034"/>
      <c r="P32" s="1035"/>
      <c r="Q32" s="1041">
        <f>ROUND((2036467+79743)/1000,0)</f>
        <v>2116</v>
      </c>
      <c r="R32" s="1042"/>
      <c r="S32" s="1042"/>
      <c r="T32" s="1042"/>
      <c r="U32" s="1042"/>
      <c r="V32" s="1042">
        <f>ROUND((1847133+65982)/1000,0)</f>
        <v>1913</v>
      </c>
      <c r="W32" s="1042"/>
      <c r="X32" s="1042"/>
      <c r="Y32" s="1042"/>
      <c r="Z32" s="1042"/>
      <c r="AA32" s="1042">
        <f t="shared" si="0"/>
        <v>203</v>
      </c>
      <c r="AB32" s="1042"/>
      <c r="AC32" s="1042"/>
      <c r="AD32" s="1042"/>
      <c r="AE32" s="1043"/>
      <c r="AF32" s="1038">
        <v>1232</v>
      </c>
      <c r="AG32" s="1039"/>
      <c r="AH32" s="1039"/>
      <c r="AI32" s="1039"/>
      <c r="AJ32" s="1040"/>
      <c r="AK32" s="980">
        <f>ROUND((414784+90838)/1000,0)</f>
        <v>506</v>
      </c>
      <c r="AL32" s="971"/>
      <c r="AM32" s="971"/>
      <c r="AN32" s="971"/>
      <c r="AO32" s="971"/>
      <c r="AP32" s="971">
        <f>ROUND((4516030+295134)/1000,0)</f>
        <v>4811</v>
      </c>
      <c r="AQ32" s="971"/>
      <c r="AR32" s="971"/>
      <c r="AS32" s="971"/>
      <c r="AT32" s="971"/>
      <c r="AU32" s="971">
        <v>1366</v>
      </c>
      <c r="AV32" s="971"/>
      <c r="AW32" s="971"/>
      <c r="AX32" s="971"/>
      <c r="AY32" s="971"/>
      <c r="AZ32" s="1044" t="s">
        <v>560</v>
      </c>
      <c r="BA32" s="1044"/>
      <c r="BB32" s="1044"/>
      <c r="BC32" s="1044"/>
      <c r="BD32" s="1044"/>
      <c r="BE32" s="972" t="s">
        <v>392</v>
      </c>
      <c r="BF32" s="972"/>
      <c r="BG32" s="972"/>
      <c r="BH32" s="972"/>
      <c r="BI32" s="973"/>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15">
      <c r="A33" s="230">
        <v>6</v>
      </c>
      <c r="B33" s="1033" t="s">
        <v>394</v>
      </c>
      <c r="C33" s="1034"/>
      <c r="D33" s="1034"/>
      <c r="E33" s="1034"/>
      <c r="F33" s="1034"/>
      <c r="G33" s="1034"/>
      <c r="H33" s="1034"/>
      <c r="I33" s="1034"/>
      <c r="J33" s="1034"/>
      <c r="K33" s="1034"/>
      <c r="L33" s="1034"/>
      <c r="M33" s="1034"/>
      <c r="N33" s="1034"/>
      <c r="O33" s="1034"/>
      <c r="P33" s="1035"/>
      <c r="Q33" s="1041">
        <v>183</v>
      </c>
      <c r="R33" s="1042"/>
      <c r="S33" s="1042"/>
      <c r="T33" s="1042"/>
      <c r="U33" s="1042"/>
      <c r="V33" s="1042">
        <v>167</v>
      </c>
      <c r="W33" s="1042"/>
      <c r="X33" s="1042"/>
      <c r="Y33" s="1042"/>
      <c r="Z33" s="1042"/>
      <c r="AA33" s="1042">
        <v>17</v>
      </c>
      <c r="AB33" s="1042"/>
      <c r="AC33" s="1042"/>
      <c r="AD33" s="1042"/>
      <c r="AE33" s="1043"/>
      <c r="AF33" s="1038">
        <v>1020</v>
      </c>
      <c r="AG33" s="1039"/>
      <c r="AH33" s="1039"/>
      <c r="AI33" s="1039"/>
      <c r="AJ33" s="1040"/>
      <c r="AK33" s="980">
        <v>14</v>
      </c>
      <c r="AL33" s="971"/>
      <c r="AM33" s="971"/>
      <c r="AN33" s="971"/>
      <c r="AO33" s="971"/>
      <c r="AP33" s="971">
        <v>835</v>
      </c>
      <c r="AQ33" s="971"/>
      <c r="AR33" s="971"/>
      <c r="AS33" s="971"/>
      <c r="AT33" s="971"/>
      <c r="AU33" s="971">
        <v>12</v>
      </c>
      <c r="AV33" s="971"/>
      <c r="AW33" s="971"/>
      <c r="AX33" s="971"/>
      <c r="AY33" s="971"/>
      <c r="AZ33" s="1044" t="s">
        <v>560</v>
      </c>
      <c r="BA33" s="1044"/>
      <c r="BB33" s="1044"/>
      <c r="BC33" s="1044"/>
      <c r="BD33" s="1044"/>
      <c r="BE33" s="972" t="s">
        <v>392</v>
      </c>
      <c r="BF33" s="972"/>
      <c r="BG33" s="972"/>
      <c r="BH33" s="972"/>
      <c r="BI33" s="973"/>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15">
      <c r="A34" s="230">
        <v>7</v>
      </c>
      <c r="B34" s="1033" t="s">
        <v>395</v>
      </c>
      <c r="C34" s="1034"/>
      <c r="D34" s="1034"/>
      <c r="E34" s="1034"/>
      <c r="F34" s="1034"/>
      <c r="G34" s="1034"/>
      <c r="H34" s="1034"/>
      <c r="I34" s="1034"/>
      <c r="J34" s="1034"/>
      <c r="K34" s="1034"/>
      <c r="L34" s="1034"/>
      <c r="M34" s="1034"/>
      <c r="N34" s="1034"/>
      <c r="O34" s="1034"/>
      <c r="P34" s="1035"/>
      <c r="Q34" s="1041">
        <v>145</v>
      </c>
      <c r="R34" s="1042"/>
      <c r="S34" s="1042"/>
      <c r="T34" s="1042"/>
      <c r="U34" s="1042"/>
      <c r="V34" s="1042">
        <v>140</v>
      </c>
      <c r="W34" s="1042"/>
      <c r="X34" s="1042"/>
      <c r="Y34" s="1042"/>
      <c r="Z34" s="1042"/>
      <c r="AA34" s="1042">
        <f t="shared" si="0"/>
        <v>5</v>
      </c>
      <c r="AB34" s="1042"/>
      <c r="AC34" s="1042"/>
      <c r="AD34" s="1042"/>
      <c r="AE34" s="1043"/>
      <c r="AF34" s="1038">
        <v>60</v>
      </c>
      <c r="AG34" s="1039"/>
      <c r="AH34" s="1039"/>
      <c r="AI34" s="1039"/>
      <c r="AJ34" s="1040"/>
      <c r="AK34" s="980" t="s">
        <v>560</v>
      </c>
      <c r="AL34" s="971"/>
      <c r="AM34" s="971"/>
      <c r="AN34" s="971"/>
      <c r="AO34" s="971"/>
      <c r="AP34" s="971" t="s">
        <v>560</v>
      </c>
      <c r="AQ34" s="971"/>
      <c r="AR34" s="971"/>
      <c r="AS34" s="971"/>
      <c r="AT34" s="971"/>
      <c r="AU34" s="971" t="s">
        <v>560</v>
      </c>
      <c r="AV34" s="971"/>
      <c r="AW34" s="971"/>
      <c r="AX34" s="971"/>
      <c r="AY34" s="971"/>
      <c r="AZ34" s="1044" t="s">
        <v>560</v>
      </c>
      <c r="BA34" s="1044"/>
      <c r="BB34" s="1044"/>
      <c r="BC34" s="1044"/>
      <c r="BD34" s="1044"/>
      <c r="BE34" s="972" t="s">
        <v>396</v>
      </c>
      <c r="BF34" s="972"/>
      <c r="BG34" s="972"/>
      <c r="BH34" s="972"/>
      <c r="BI34" s="973"/>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15">
      <c r="A35" s="230">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0"/>
      <c r="AL35" s="971"/>
      <c r="AM35" s="971"/>
      <c r="AN35" s="971"/>
      <c r="AO35" s="971"/>
      <c r="AP35" s="971"/>
      <c r="AQ35" s="971"/>
      <c r="AR35" s="971"/>
      <c r="AS35" s="971"/>
      <c r="AT35" s="971"/>
      <c r="AU35" s="971"/>
      <c r="AV35" s="971"/>
      <c r="AW35" s="971"/>
      <c r="AX35" s="971"/>
      <c r="AY35" s="971"/>
      <c r="AZ35" s="1044"/>
      <c r="BA35" s="1044"/>
      <c r="BB35" s="1044"/>
      <c r="BC35" s="1044"/>
      <c r="BD35" s="1044"/>
      <c r="BE35" s="972"/>
      <c r="BF35" s="972"/>
      <c r="BG35" s="972"/>
      <c r="BH35" s="972"/>
      <c r="BI35" s="973"/>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15">
      <c r="A36" s="230">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0"/>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15">
      <c r="A37" s="230">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0"/>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15">
      <c r="A38" s="230">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0"/>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15">
      <c r="A39" s="230">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0"/>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15">
      <c r="A40" s="226">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0"/>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15">
      <c r="A41" s="226">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0"/>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15">
      <c r="A42" s="226">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0"/>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15">
      <c r="A43" s="226">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0"/>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15">
      <c r="A44" s="226">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0"/>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15">
      <c r="A45" s="226">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0"/>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15">
      <c r="A46" s="226">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0"/>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15">
      <c r="A47" s="226">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0"/>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15">
      <c r="A48" s="226">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0"/>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15">
      <c r="A49" s="226">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0"/>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15">
      <c r="A50" s="226">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15">
      <c r="A51" s="226">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15">
      <c r="A52" s="226">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15">
      <c r="A53" s="226">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15">
      <c r="A54" s="226">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15">
      <c r="A55" s="226">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15">
      <c r="A56" s="226">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15">
      <c r="A57" s="226">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15">
      <c r="A58" s="226">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15">
      <c r="A59" s="226">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15">
      <c r="A60" s="226">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
      <c r="A61" s="226">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15">
      <c r="A62" s="226">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397</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4279</v>
      </c>
      <c r="AG63" s="959"/>
      <c r="AH63" s="959"/>
      <c r="AI63" s="959"/>
      <c r="AJ63" s="1025"/>
      <c r="AK63" s="1026"/>
      <c r="AL63" s="963"/>
      <c r="AM63" s="963"/>
      <c r="AN63" s="963"/>
      <c r="AO63" s="963"/>
      <c r="AP63" s="959">
        <v>8811</v>
      </c>
      <c r="AQ63" s="959"/>
      <c r="AR63" s="959"/>
      <c r="AS63" s="959"/>
      <c r="AT63" s="959"/>
      <c r="AU63" s="959">
        <v>1387</v>
      </c>
      <c r="AV63" s="959"/>
      <c r="AW63" s="959"/>
      <c r="AX63" s="959"/>
      <c r="AY63" s="959"/>
      <c r="AZ63" s="1020"/>
      <c r="BA63" s="1020"/>
      <c r="BB63" s="1020"/>
      <c r="BC63" s="1020"/>
      <c r="BD63" s="1020"/>
      <c r="BE63" s="960"/>
      <c r="BF63" s="960"/>
      <c r="BG63" s="960"/>
      <c r="BH63" s="960"/>
      <c r="BI63" s="961"/>
      <c r="BJ63" s="1021" t="s">
        <v>121</v>
      </c>
      <c r="BK63" s="953"/>
      <c r="BL63" s="953"/>
      <c r="BM63" s="953"/>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15">
      <c r="A66" s="998" t="s">
        <v>400</v>
      </c>
      <c r="B66" s="999"/>
      <c r="C66" s="999"/>
      <c r="D66" s="999"/>
      <c r="E66" s="999"/>
      <c r="F66" s="999"/>
      <c r="G66" s="999"/>
      <c r="H66" s="999"/>
      <c r="I66" s="999"/>
      <c r="J66" s="999"/>
      <c r="K66" s="999"/>
      <c r="L66" s="999"/>
      <c r="M66" s="999"/>
      <c r="N66" s="999"/>
      <c r="O66" s="999"/>
      <c r="P66" s="1000"/>
      <c r="Q66" s="1004" t="s">
        <v>380</v>
      </c>
      <c r="R66" s="1005"/>
      <c r="S66" s="1005"/>
      <c r="T66" s="1005"/>
      <c r="U66" s="1006"/>
      <c r="V66" s="1004" t="s">
        <v>381</v>
      </c>
      <c r="W66" s="1005"/>
      <c r="X66" s="1005"/>
      <c r="Y66" s="1005"/>
      <c r="Z66" s="1006"/>
      <c r="AA66" s="1004" t="s">
        <v>382</v>
      </c>
      <c r="AB66" s="1005"/>
      <c r="AC66" s="1005"/>
      <c r="AD66" s="1005"/>
      <c r="AE66" s="1006"/>
      <c r="AF66" s="1010" t="s">
        <v>383</v>
      </c>
      <c r="AG66" s="1011"/>
      <c r="AH66" s="1011"/>
      <c r="AI66" s="1011"/>
      <c r="AJ66" s="1012"/>
      <c r="AK66" s="1004" t="s">
        <v>384</v>
      </c>
      <c r="AL66" s="999"/>
      <c r="AM66" s="999"/>
      <c r="AN66" s="999"/>
      <c r="AO66" s="1000"/>
      <c r="AP66" s="1004" t="s">
        <v>385</v>
      </c>
      <c r="AQ66" s="1005"/>
      <c r="AR66" s="1005"/>
      <c r="AS66" s="1005"/>
      <c r="AT66" s="1006"/>
      <c r="AU66" s="1004" t="s">
        <v>401</v>
      </c>
      <c r="AV66" s="1005"/>
      <c r="AW66" s="1005"/>
      <c r="AX66" s="1005"/>
      <c r="AY66" s="1006"/>
      <c r="AZ66" s="1004" t="s">
        <v>364</v>
      </c>
      <c r="BA66" s="1005"/>
      <c r="BB66" s="1005"/>
      <c r="BC66" s="1005"/>
      <c r="BD66" s="1018"/>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8" t="s">
        <v>552</v>
      </c>
      <c r="C68" s="989"/>
      <c r="D68" s="989"/>
      <c r="E68" s="989"/>
      <c r="F68" s="989"/>
      <c r="G68" s="989"/>
      <c r="H68" s="989"/>
      <c r="I68" s="989"/>
      <c r="J68" s="989"/>
      <c r="K68" s="989"/>
      <c r="L68" s="989"/>
      <c r="M68" s="989"/>
      <c r="N68" s="989"/>
      <c r="O68" s="989"/>
      <c r="P68" s="990"/>
      <c r="Q68" s="991">
        <v>2764</v>
      </c>
      <c r="R68" s="982"/>
      <c r="S68" s="982"/>
      <c r="T68" s="982"/>
      <c r="U68" s="982"/>
      <c r="V68" s="982">
        <v>2727</v>
      </c>
      <c r="W68" s="982"/>
      <c r="X68" s="982"/>
      <c r="Y68" s="982"/>
      <c r="Z68" s="982"/>
      <c r="AA68" s="982">
        <v>38</v>
      </c>
      <c r="AB68" s="982"/>
      <c r="AC68" s="982"/>
      <c r="AD68" s="982"/>
      <c r="AE68" s="982"/>
      <c r="AF68" s="982">
        <v>38</v>
      </c>
      <c r="AG68" s="982"/>
      <c r="AH68" s="982"/>
      <c r="AI68" s="982"/>
      <c r="AJ68" s="982"/>
      <c r="AK68" s="982">
        <v>13</v>
      </c>
      <c r="AL68" s="982"/>
      <c r="AM68" s="982"/>
      <c r="AN68" s="982"/>
      <c r="AO68" s="982"/>
      <c r="AP68" s="982">
        <v>235</v>
      </c>
      <c r="AQ68" s="982"/>
      <c r="AR68" s="982"/>
      <c r="AS68" s="982"/>
      <c r="AT68" s="982"/>
      <c r="AU68" s="983" t="s">
        <v>560</v>
      </c>
      <c r="AV68" s="984"/>
      <c r="AW68" s="984"/>
      <c r="AX68" s="984"/>
      <c r="AY68" s="985"/>
      <c r="AZ68" s="986"/>
      <c r="BA68" s="986"/>
      <c r="BB68" s="986"/>
      <c r="BC68" s="986"/>
      <c r="BD68" s="987"/>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10670</v>
      </c>
      <c r="R69" s="971"/>
      <c r="S69" s="971"/>
      <c r="T69" s="971"/>
      <c r="U69" s="971"/>
      <c r="V69" s="971">
        <v>10603</v>
      </c>
      <c r="W69" s="971"/>
      <c r="X69" s="971"/>
      <c r="Y69" s="971"/>
      <c r="Z69" s="971"/>
      <c r="AA69" s="971">
        <v>67</v>
      </c>
      <c r="AB69" s="971"/>
      <c r="AC69" s="971"/>
      <c r="AD69" s="971"/>
      <c r="AE69" s="971"/>
      <c r="AF69" s="971">
        <v>67</v>
      </c>
      <c r="AG69" s="971"/>
      <c r="AH69" s="971"/>
      <c r="AI69" s="971"/>
      <c r="AJ69" s="971"/>
      <c r="AK69" s="971" t="s">
        <v>560</v>
      </c>
      <c r="AL69" s="971"/>
      <c r="AM69" s="971"/>
      <c r="AN69" s="971"/>
      <c r="AO69" s="971"/>
      <c r="AP69" s="971" t="s">
        <v>560</v>
      </c>
      <c r="AQ69" s="971"/>
      <c r="AR69" s="971"/>
      <c r="AS69" s="971"/>
      <c r="AT69" s="971"/>
      <c r="AU69" s="971" t="s">
        <v>560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860</v>
      </c>
      <c r="R70" s="971"/>
      <c r="S70" s="971"/>
      <c r="T70" s="971"/>
      <c r="U70" s="971"/>
      <c r="V70" s="971">
        <v>858</v>
      </c>
      <c r="W70" s="971"/>
      <c r="X70" s="971"/>
      <c r="Y70" s="971"/>
      <c r="Z70" s="971"/>
      <c r="AA70" s="971">
        <v>2</v>
      </c>
      <c r="AB70" s="971"/>
      <c r="AC70" s="971"/>
      <c r="AD70" s="971"/>
      <c r="AE70" s="971"/>
      <c r="AF70" s="971">
        <v>2</v>
      </c>
      <c r="AG70" s="971"/>
      <c r="AH70" s="971"/>
      <c r="AI70" s="971"/>
      <c r="AJ70" s="971"/>
      <c r="AK70" s="971">
        <v>2</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1436</v>
      </c>
      <c r="R71" s="971"/>
      <c r="S71" s="971"/>
      <c r="T71" s="971"/>
      <c r="U71" s="971"/>
      <c r="V71" s="971">
        <v>1418</v>
      </c>
      <c r="W71" s="971"/>
      <c r="X71" s="971"/>
      <c r="Y71" s="971"/>
      <c r="Z71" s="971"/>
      <c r="AA71" s="971">
        <v>18</v>
      </c>
      <c r="AB71" s="971"/>
      <c r="AC71" s="971"/>
      <c r="AD71" s="971"/>
      <c r="AE71" s="971"/>
      <c r="AF71" s="971">
        <v>18</v>
      </c>
      <c r="AG71" s="971"/>
      <c r="AH71" s="971"/>
      <c r="AI71" s="971"/>
      <c r="AJ71" s="971"/>
      <c r="AK71" s="971">
        <v>19</v>
      </c>
      <c r="AL71" s="971"/>
      <c r="AM71" s="971"/>
      <c r="AN71" s="971"/>
      <c r="AO71" s="971"/>
      <c r="AP71" s="971">
        <v>402</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243</v>
      </c>
      <c r="R72" s="971"/>
      <c r="S72" s="971"/>
      <c r="T72" s="971"/>
      <c r="U72" s="971"/>
      <c r="V72" s="971">
        <v>238</v>
      </c>
      <c r="W72" s="971"/>
      <c r="X72" s="971"/>
      <c r="Y72" s="971"/>
      <c r="Z72" s="971"/>
      <c r="AA72" s="971">
        <v>5</v>
      </c>
      <c r="AB72" s="971"/>
      <c r="AC72" s="971"/>
      <c r="AD72" s="971"/>
      <c r="AE72" s="971"/>
      <c r="AF72" s="971">
        <v>5</v>
      </c>
      <c r="AG72" s="971"/>
      <c r="AH72" s="971"/>
      <c r="AI72" s="971"/>
      <c r="AJ72" s="971"/>
      <c r="AK72" s="971">
        <v>3</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967</v>
      </c>
      <c r="R73" s="971"/>
      <c r="S73" s="971"/>
      <c r="T73" s="971"/>
      <c r="U73" s="971"/>
      <c r="V73" s="971">
        <v>732</v>
      </c>
      <c r="W73" s="971"/>
      <c r="X73" s="971"/>
      <c r="Y73" s="971"/>
      <c r="Z73" s="971"/>
      <c r="AA73" s="971">
        <v>236</v>
      </c>
      <c r="AB73" s="971"/>
      <c r="AC73" s="971"/>
      <c r="AD73" s="971"/>
      <c r="AE73" s="971"/>
      <c r="AF73" s="971">
        <v>236</v>
      </c>
      <c r="AG73" s="971"/>
      <c r="AH73" s="971"/>
      <c r="AI73" s="971"/>
      <c r="AJ73" s="971"/>
      <c r="AK73" s="971">
        <v>510</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294625</v>
      </c>
      <c r="R74" s="971"/>
      <c r="S74" s="971"/>
      <c r="T74" s="971"/>
      <c r="U74" s="971"/>
      <c r="V74" s="971">
        <v>290389</v>
      </c>
      <c r="W74" s="971"/>
      <c r="X74" s="971"/>
      <c r="Y74" s="971"/>
      <c r="Z74" s="971"/>
      <c r="AA74" s="971">
        <v>4236</v>
      </c>
      <c r="AB74" s="971"/>
      <c r="AC74" s="971"/>
      <c r="AD74" s="971"/>
      <c r="AE74" s="971"/>
      <c r="AF74" s="971">
        <v>4236</v>
      </c>
      <c r="AG74" s="971"/>
      <c r="AH74" s="971"/>
      <c r="AI74" s="971"/>
      <c r="AJ74" s="971"/>
      <c r="AK74" s="971">
        <v>5909</v>
      </c>
      <c r="AL74" s="971"/>
      <c r="AM74" s="971"/>
      <c r="AN74" s="971"/>
      <c r="AO74" s="971"/>
      <c r="AP74" s="971" t="s">
        <v>560</v>
      </c>
      <c r="AQ74" s="971"/>
      <c r="AR74" s="971"/>
      <c r="AS74" s="971"/>
      <c r="AT74" s="971"/>
      <c r="AU74" s="971" t="s">
        <v>560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4602</v>
      </c>
      <c r="AG88" s="959"/>
      <c r="AH88" s="959"/>
      <c r="AI88" s="959"/>
      <c r="AJ88" s="959"/>
      <c r="AK88" s="963"/>
      <c r="AL88" s="963"/>
      <c r="AM88" s="963"/>
      <c r="AN88" s="963"/>
      <c r="AO88" s="963"/>
      <c r="AP88" s="959">
        <v>637</v>
      </c>
      <c r="AQ88" s="959"/>
      <c r="AR88" s="959"/>
      <c r="AS88" s="959"/>
      <c r="AT88" s="959"/>
      <c r="AU88" s="959" t="s">
        <v>560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1077320</v>
      </c>
      <c r="AB110" s="889"/>
      <c r="AC110" s="889"/>
      <c r="AD110" s="889"/>
      <c r="AE110" s="890"/>
      <c r="AF110" s="891">
        <v>1160904</v>
      </c>
      <c r="AG110" s="889"/>
      <c r="AH110" s="889"/>
      <c r="AI110" s="889"/>
      <c r="AJ110" s="890"/>
      <c r="AK110" s="891">
        <v>1215645</v>
      </c>
      <c r="AL110" s="889"/>
      <c r="AM110" s="889"/>
      <c r="AN110" s="889"/>
      <c r="AO110" s="890"/>
      <c r="AP110" s="892">
        <v>12.9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12159593</v>
      </c>
      <c r="BR110" s="842"/>
      <c r="BS110" s="842"/>
      <c r="BT110" s="842"/>
      <c r="BU110" s="842"/>
      <c r="BV110" s="842">
        <v>11367591</v>
      </c>
      <c r="BW110" s="842"/>
      <c r="BX110" s="842"/>
      <c r="BY110" s="842"/>
      <c r="BZ110" s="842"/>
      <c r="CA110" s="842">
        <v>10888431</v>
      </c>
      <c r="CB110" s="842"/>
      <c r="CC110" s="842"/>
      <c r="CD110" s="842"/>
      <c r="CE110" s="842"/>
      <c r="CF110" s="866">
        <v>115.8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1225632</v>
      </c>
      <c r="BR112" s="817"/>
      <c r="BS112" s="817"/>
      <c r="BT112" s="817"/>
      <c r="BU112" s="817"/>
      <c r="BV112" s="817">
        <v>1286439</v>
      </c>
      <c r="BW112" s="817"/>
      <c r="BX112" s="817"/>
      <c r="BY112" s="817"/>
      <c r="BZ112" s="817"/>
      <c r="CA112" s="817">
        <v>1387547</v>
      </c>
      <c r="CB112" s="817"/>
      <c r="CC112" s="817"/>
      <c r="CD112" s="817"/>
      <c r="CE112" s="817"/>
      <c r="CF112" s="875">
        <v>14.8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134513</v>
      </c>
      <c r="AB113" s="919"/>
      <c r="AC113" s="919"/>
      <c r="AD113" s="919"/>
      <c r="AE113" s="920"/>
      <c r="AF113" s="921">
        <v>158504</v>
      </c>
      <c r="AG113" s="919"/>
      <c r="AH113" s="919"/>
      <c r="AI113" s="919"/>
      <c r="AJ113" s="920"/>
      <c r="AK113" s="921">
        <v>139247</v>
      </c>
      <c r="AL113" s="919"/>
      <c r="AM113" s="919"/>
      <c r="AN113" s="919"/>
      <c r="AO113" s="920"/>
      <c r="AP113" s="922">
        <v>1.5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278064</v>
      </c>
      <c r="BR113" s="817"/>
      <c r="BS113" s="817"/>
      <c r="BT113" s="817"/>
      <c r="BU113" s="817"/>
      <c r="BV113" s="817">
        <v>342163</v>
      </c>
      <c r="BW113" s="817"/>
      <c r="BX113" s="817"/>
      <c r="BY113" s="817"/>
      <c r="BZ113" s="817"/>
      <c r="CA113" s="817">
        <v>276185</v>
      </c>
      <c r="CB113" s="817"/>
      <c r="CC113" s="817"/>
      <c r="CD113" s="817"/>
      <c r="CE113" s="817"/>
      <c r="CF113" s="875">
        <v>2.9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80448</v>
      </c>
      <c r="AB114" s="780"/>
      <c r="AC114" s="780"/>
      <c r="AD114" s="780"/>
      <c r="AE114" s="781"/>
      <c r="AF114" s="782">
        <v>81289</v>
      </c>
      <c r="AG114" s="780"/>
      <c r="AH114" s="780"/>
      <c r="AI114" s="780"/>
      <c r="AJ114" s="781"/>
      <c r="AK114" s="782">
        <v>80451</v>
      </c>
      <c r="AL114" s="780"/>
      <c r="AM114" s="780"/>
      <c r="AN114" s="780"/>
      <c r="AO114" s="781"/>
      <c r="AP114" s="824">
        <v>0.9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1381644</v>
      </c>
      <c r="BR114" s="817"/>
      <c r="BS114" s="817"/>
      <c r="BT114" s="817"/>
      <c r="BU114" s="817"/>
      <c r="BV114" s="817">
        <v>1303157</v>
      </c>
      <c r="BW114" s="817"/>
      <c r="BX114" s="817"/>
      <c r="BY114" s="817"/>
      <c r="BZ114" s="817"/>
      <c r="CA114" s="817">
        <v>1250063</v>
      </c>
      <c r="CB114" s="817"/>
      <c r="CC114" s="817"/>
      <c r="CD114" s="817"/>
      <c r="CE114" s="817"/>
      <c r="CF114" s="875">
        <v>13.3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79</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6431</v>
      </c>
      <c r="BR115" s="817"/>
      <c r="BS115" s="817"/>
      <c r="BT115" s="817"/>
      <c r="BU115" s="817"/>
      <c r="BV115" s="817">
        <v>9685</v>
      </c>
      <c r="BW115" s="817"/>
      <c r="BX115" s="817"/>
      <c r="BY115" s="817"/>
      <c r="BZ115" s="817"/>
      <c r="CA115" s="817">
        <v>983</v>
      </c>
      <c r="CB115" s="817"/>
      <c r="CC115" s="817"/>
      <c r="CD115" s="817"/>
      <c r="CE115" s="817"/>
      <c r="CF115" s="875">
        <v>0</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1292360</v>
      </c>
      <c r="AB117" s="903"/>
      <c r="AC117" s="903"/>
      <c r="AD117" s="903"/>
      <c r="AE117" s="904"/>
      <c r="AF117" s="905">
        <v>1400697</v>
      </c>
      <c r="AG117" s="903"/>
      <c r="AH117" s="903"/>
      <c r="AI117" s="903"/>
      <c r="AJ117" s="904"/>
      <c r="AK117" s="905">
        <v>1435343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15051364</v>
      </c>
      <c r="BR119" s="845"/>
      <c r="BS119" s="845"/>
      <c r="BT119" s="845"/>
      <c r="BU119" s="845"/>
      <c r="BV119" s="845">
        <v>14309035</v>
      </c>
      <c r="BW119" s="845"/>
      <c r="BX119" s="845"/>
      <c r="BY119" s="845"/>
      <c r="BZ119" s="845"/>
      <c r="CA119" s="845">
        <v>13803209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11246674</v>
      </c>
      <c r="BR120" s="842"/>
      <c r="BS120" s="842"/>
      <c r="BT120" s="842"/>
      <c r="BU120" s="842"/>
      <c r="BV120" s="842">
        <v>11025955</v>
      </c>
      <c r="BW120" s="842"/>
      <c r="BX120" s="842"/>
      <c r="BY120" s="842"/>
      <c r="BZ120" s="842"/>
      <c r="CA120" s="842">
        <v>11315506</v>
      </c>
      <c r="CB120" s="842"/>
      <c r="CC120" s="842"/>
      <c r="CD120" s="842"/>
      <c r="CE120" s="842"/>
      <c r="CF120" s="866">
        <v>120.3</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1204928</v>
      </c>
      <c r="DH120" s="842"/>
      <c r="DI120" s="842"/>
      <c r="DJ120" s="842"/>
      <c r="DK120" s="842"/>
      <c r="DL120" s="842">
        <v>1264630</v>
      </c>
      <c r="DM120" s="842"/>
      <c r="DN120" s="842"/>
      <c r="DO120" s="842"/>
      <c r="DP120" s="842"/>
      <c r="DQ120" s="842">
        <v>1366370</v>
      </c>
      <c r="DR120" s="842"/>
      <c r="DS120" s="842"/>
      <c r="DT120" s="842"/>
      <c r="DU120" s="842"/>
      <c r="DV120" s="843">
        <v>14.5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2357039</v>
      </c>
      <c r="BR121" s="817"/>
      <c r="BS121" s="817"/>
      <c r="BT121" s="817"/>
      <c r="BU121" s="817"/>
      <c r="BV121" s="817">
        <v>2269320</v>
      </c>
      <c r="BW121" s="817"/>
      <c r="BX121" s="817"/>
      <c r="BY121" s="817"/>
      <c r="BZ121" s="817"/>
      <c r="CA121" s="817">
        <v>2244900</v>
      </c>
      <c r="CB121" s="817"/>
      <c r="CC121" s="817"/>
      <c r="CD121" s="817"/>
      <c r="CE121" s="817"/>
      <c r="CF121" s="875">
        <v>23.9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8209</v>
      </c>
      <c r="DH121" s="817"/>
      <c r="DI121" s="817"/>
      <c r="DJ121" s="817"/>
      <c r="DK121" s="817"/>
      <c r="DL121" s="817">
        <v>9442</v>
      </c>
      <c r="DM121" s="817"/>
      <c r="DN121" s="817"/>
      <c r="DO121" s="817"/>
      <c r="DP121" s="817"/>
      <c r="DQ121" s="817">
        <v>11684</v>
      </c>
      <c r="DR121" s="817"/>
      <c r="DS121" s="817"/>
      <c r="DT121" s="817"/>
      <c r="DU121" s="817"/>
      <c r="DV121" s="794">
        <v>0.1</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12179310</v>
      </c>
      <c r="BR122" s="845"/>
      <c r="BS122" s="845"/>
      <c r="BT122" s="845"/>
      <c r="BU122" s="845"/>
      <c r="BV122" s="845">
        <v>11663684</v>
      </c>
      <c r="BW122" s="845"/>
      <c r="BX122" s="845"/>
      <c r="BY122" s="845"/>
      <c r="BZ122" s="845"/>
      <c r="CA122" s="845">
        <v>11257499</v>
      </c>
      <c r="CB122" s="845"/>
      <c r="CC122" s="845"/>
      <c r="CD122" s="845"/>
      <c r="CE122" s="845"/>
      <c r="CF122" s="846">
        <v>119.7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12495</v>
      </c>
      <c r="DH122" s="817"/>
      <c r="DI122" s="817"/>
      <c r="DJ122" s="817"/>
      <c r="DK122" s="817"/>
      <c r="DL122" s="817">
        <v>12367</v>
      </c>
      <c r="DM122" s="817"/>
      <c r="DN122" s="817"/>
      <c r="DO122" s="817"/>
      <c r="DP122" s="817"/>
      <c r="DQ122" s="817">
        <v>9493</v>
      </c>
      <c r="DR122" s="817"/>
      <c r="DS122" s="817"/>
      <c r="DT122" s="817"/>
      <c r="DU122" s="817"/>
      <c r="DV122" s="794">
        <v>0.1</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25783023</v>
      </c>
      <c r="BR123" s="833"/>
      <c r="BS123" s="833"/>
      <c r="BT123" s="833"/>
      <c r="BU123" s="833"/>
      <c r="BV123" s="833">
        <v>24958959</v>
      </c>
      <c r="BW123" s="833"/>
      <c r="BX123" s="833"/>
      <c r="BY123" s="833"/>
      <c r="BZ123" s="833"/>
      <c r="CA123" s="833">
        <v>24817905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79</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256440</v>
      </c>
      <c r="AB128" s="801"/>
      <c r="AC128" s="801"/>
      <c r="AD128" s="801"/>
      <c r="AE128" s="802"/>
      <c r="AF128" s="803">
        <v>319878</v>
      </c>
      <c r="AG128" s="801"/>
      <c r="AH128" s="801"/>
      <c r="AI128" s="801"/>
      <c r="AJ128" s="802"/>
      <c r="AK128" s="803">
        <v>285659</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121</v>
      </c>
      <c r="BG128" s="787"/>
      <c r="BH128" s="787"/>
      <c r="BI128" s="787"/>
      <c r="BJ128" s="787"/>
      <c r="BK128" s="787"/>
      <c r="BL128" s="810"/>
      <c r="BM128" s="786">
        <v>13.26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6431</v>
      </c>
      <c r="DH128" s="791"/>
      <c r="DI128" s="791"/>
      <c r="DJ128" s="791"/>
      <c r="DK128" s="791"/>
      <c r="DL128" s="791">
        <v>9685</v>
      </c>
      <c r="DM128" s="791"/>
      <c r="DN128" s="791"/>
      <c r="DO128" s="791"/>
      <c r="DP128" s="791"/>
      <c r="DQ128" s="791">
        <v>983</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9790181</v>
      </c>
      <c r="AB129" s="780"/>
      <c r="AC129" s="780"/>
      <c r="AD129" s="780"/>
      <c r="AE129" s="781"/>
      <c r="AF129" s="782">
        <v>10142412</v>
      </c>
      <c r="AG129" s="780"/>
      <c r="AH129" s="780"/>
      <c r="AI129" s="780"/>
      <c r="AJ129" s="781"/>
      <c r="AK129" s="782">
        <v>10432539</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121</v>
      </c>
      <c r="BG129" s="771"/>
      <c r="BH129" s="771"/>
      <c r="BI129" s="771"/>
      <c r="BJ129" s="771"/>
      <c r="BK129" s="771"/>
      <c r="BL129" s="772"/>
      <c r="BM129" s="770">
        <v>18.260000000000002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1071963</v>
      </c>
      <c r="AB130" s="780"/>
      <c r="AC130" s="780"/>
      <c r="AD130" s="780"/>
      <c r="AE130" s="781"/>
      <c r="AF130" s="782">
        <v>1075707</v>
      </c>
      <c r="AG130" s="780"/>
      <c r="AH130" s="780"/>
      <c r="AI130" s="780"/>
      <c r="AJ130" s="781"/>
      <c r="AK130" s="782">
        <v>1030268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8718218</v>
      </c>
      <c r="AB131" s="764"/>
      <c r="AC131" s="764"/>
      <c r="AD131" s="764"/>
      <c r="AE131" s="765"/>
      <c r="AF131" s="766">
        <v>9066705</v>
      </c>
      <c r="AG131" s="764"/>
      <c r="AH131" s="764"/>
      <c r="AI131" s="764"/>
      <c r="AJ131" s="765"/>
      <c r="AK131" s="766">
        <v>9402271</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-0.41342164199999998</v>
      </c>
      <c r="AB132" s="745"/>
      <c r="AC132" s="745"/>
      <c r="AD132" s="745"/>
      <c r="AE132" s="746"/>
      <c r="AF132" s="747">
        <v>5.6382114999999997E-2</v>
      </c>
      <c r="AG132" s="745"/>
      <c r="AH132" s="745"/>
      <c r="AI132" s="745"/>
      <c r="AJ132" s="746"/>
      <c r="AK132" s="747">
        <v>1.270078475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v>
      </c>
      <c r="AB133" s="724"/>
      <c r="AC133" s="724"/>
      <c r="AD133" s="724"/>
      <c r="AE133" s="725"/>
      <c r="AF133" s="723">
        <v>-0.5</v>
      </c>
      <c r="AG133" s="724"/>
      <c r="AH133" s="724"/>
      <c r="AI133" s="724"/>
      <c r="AJ133" s="725"/>
      <c r="AK133" s="723">
        <v>0.3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buESrrzHVFMBwEM7EbharD7yAGnQf7+70kOfzDUcKl5NefYns6sEOLWgQlfviBdFIQpG2Q7T/ofLThosyRqkg==" saltValue="JGFdaidYYIahuk7vBzNk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ekLq0ongGVkHYb00H1AedpTQnabDlPLD/Un8S4jopKFzwSvHivjazz7M5gwi9znZp7BLRBiDxpxfiJxIB4G6g==" saltValue="aniEijJpS5/3W2HE+KPy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RodqGsUVyyxRgnhIl7c5jK53SqV93ycrK1S0/hbLehw3somQdtUgxgD71UXoewKw8MJEI5ly1XWudRqgmMJcw==" saltValue="yVX4SF9zA0pJXGbf+IIi3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485</v>
      </c>
      <c r="AL9" s="1134"/>
      <c r="AM9" s="1134"/>
      <c r="AN9" s="1135"/>
      <c r="AO9" s="269">
        <v>3034079</v>
      </c>
      <c r="AP9" s="269">
        <v>70336</v>
      </c>
      <c r="AQ9" s="270">
        <v>99044</v>
      </c>
      <c r="AR9" s="271">
        <v>-29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486</v>
      </c>
      <c r="AL10" s="1134"/>
      <c r="AM10" s="1134"/>
      <c r="AN10" s="1135"/>
      <c r="AO10" s="272">
        <v>439073</v>
      </c>
      <c r="AP10" s="272">
        <v>10179</v>
      </c>
      <c r="AQ10" s="273">
        <v>12597</v>
      </c>
      <c r="AR10" s="274">
        <v>-19.2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487</v>
      </c>
      <c r="AL11" s="1134"/>
      <c r="AM11" s="1134"/>
      <c r="AN11" s="1135"/>
      <c r="AO11" s="272">
        <v>31381</v>
      </c>
      <c r="AP11" s="272">
        <v>727</v>
      </c>
      <c r="AQ11" s="273">
        <v>1194</v>
      </c>
      <c r="AR11" s="274">
        <v>-39.1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488</v>
      </c>
      <c r="AL12" s="1134"/>
      <c r="AM12" s="1134"/>
      <c r="AN12" s="1135"/>
      <c r="AO12" s="272" t="s">
        <v>489</v>
      </c>
      <c r="AP12" s="272" t="s">
        <v>489</v>
      </c>
      <c r="AQ12" s="273">
        <v>18</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490</v>
      </c>
      <c r="AL13" s="1134"/>
      <c r="AM13" s="1134"/>
      <c r="AN13" s="1135"/>
      <c r="AO13" s="272">
        <v>138670</v>
      </c>
      <c r="AP13" s="272">
        <v>3215</v>
      </c>
      <c r="AQ13" s="273">
        <v>3890</v>
      </c>
      <c r="AR13" s="274">
        <v>-17.399999999999999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491</v>
      </c>
      <c r="AL14" s="1134"/>
      <c r="AM14" s="1134"/>
      <c r="AN14" s="1135"/>
      <c r="AO14" s="272">
        <v>72630</v>
      </c>
      <c r="AP14" s="272">
        <v>1684</v>
      </c>
      <c r="AQ14" s="273">
        <v>1837</v>
      </c>
      <c r="AR14" s="274">
        <v>-8.3000000000000007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492</v>
      </c>
      <c r="AL15" s="1137"/>
      <c r="AM15" s="1137"/>
      <c r="AN15" s="1138"/>
      <c r="AO15" s="272">
        <v>-194992</v>
      </c>
      <c r="AP15" s="272">
        <v>-4520</v>
      </c>
      <c r="AQ15" s="273">
        <v>-6318</v>
      </c>
      <c r="AR15" s="274">
        <v>-28.5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3520841</v>
      </c>
      <c r="AP16" s="272">
        <v>81620</v>
      </c>
      <c r="AQ16" s="273">
        <v>112262</v>
      </c>
      <c r="AR16" s="274">
        <v>-27.3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497</v>
      </c>
      <c r="AL21" s="1140"/>
      <c r="AM21" s="1140"/>
      <c r="AN21" s="1141"/>
      <c r="AO21" s="285">
        <v>6.91</v>
      </c>
      <c r="AP21" s="286">
        <v>9.26</v>
      </c>
      <c r="AQ21" s="287">
        <v>-2.35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498</v>
      </c>
      <c r="AL22" s="1140"/>
      <c r="AM22" s="1140"/>
      <c r="AN22" s="1141"/>
      <c r="AO22" s="290">
        <v>96.2</v>
      </c>
      <c r="AP22" s="291">
        <v>97.3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499</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502</v>
      </c>
      <c r="AL32" s="1124"/>
      <c r="AM32" s="1124"/>
      <c r="AN32" s="1125"/>
      <c r="AO32" s="300">
        <v>1215645</v>
      </c>
      <c r="AP32" s="300">
        <v>28181</v>
      </c>
      <c r="AQ32" s="301">
        <v>60713</v>
      </c>
      <c r="AR32" s="302">
        <v>-53.6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503</v>
      </c>
      <c r="AL33" s="1124"/>
      <c r="AM33" s="1124"/>
      <c r="AN33" s="1125"/>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504</v>
      </c>
      <c r="AL34" s="1124"/>
      <c r="AM34" s="1124"/>
      <c r="AN34" s="1125"/>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505</v>
      </c>
      <c r="AL35" s="1124"/>
      <c r="AM35" s="1124"/>
      <c r="AN35" s="1125"/>
      <c r="AO35" s="300">
        <v>139247</v>
      </c>
      <c r="AP35" s="300">
        <v>3228</v>
      </c>
      <c r="AQ35" s="301">
        <v>14168</v>
      </c>
      <c r="AR35" s="302">
        <v>-77.2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506</v>
      </c>
      <c r="AL36" s="1124"/>
      <c r="AM36" s="1124"/>
      <c r="AN36" s="1125"/>
      <c r="AO36" s="300">
        <v>80451</v>
      </c>
      <c r="AP36" s="300">
        <v>1865</v>
      </c>
      <c r="AQ36" s="301">
        <v>2586</v>
      </c>
      <c r="AR36" s="302">
        <v>-27.9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507</v>
      </c>
      <c r="AL37" s="1124"/>
      <c r="AM37" s="1124"/>
      <c r="AN37" s="1125"/>
      <c r="AO37" s="300" t="s">
        <v>489</v>
      </c>
      <c r="AP37" s="300" t="s">
        <v>489</v>
      </c>
      <c r="AQ37" s="301">
        <v>189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508</v>
      </c>
      <c r="AL38" s="1127"/>
      <c r="AM38" s="1127"/>
      <c r="AN38" s="1128"/>
      <c r="AO38" s="303" t="s">
        <v>489</v>
      </c>
      <c r="AP38" s="303" t="s">
        <v>489</v>
      </c>
      <c r="AQ38" s="304">
        <v>8</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509</v>
      </c>
      <c r="AL39" s="1127"/>
      <c r="AM39" s="1127"/>
      <c r="AN39" s="1128"/>
      <c r="AO39" s="300">
        <v>-285659</v>
      </c>
      <c r="AP39" s="300">
        <v>-6622</v>
      </c>
      <c r="AQ39" s="301">
        <v>-5399</v>
      </c>
      <c r="AR39" s="302">
        <v>22.7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510</v>
      </c>
      <c r="AL40" s="1124"/>
      <c r="AM40" s="1124"/>
      <c r="AN40" s="1125"/>
      <c r="AO40" s="300">
        <v>-1030268</v>
      </c>
      <c r="AP40" s="300">
        <v>-23884</v>
      </c>
      <c r="AQ40" s="301">
        <v>-49527</v>
      </c>
      <c r="AR40" s="302">
        <v>-51.8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119416</v>
      </c>
      <c r="AP41" s="300">
        <v>2768</v>
      </c>
      <c r="AQ41" s="301">
        <v>22738</v>
      </c>
      <c r="AR41" s="302">
        <v>-87.8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480</v>
      </c>
      <c r="AN49" s="1118" t="s">
        <v>513</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3348678</v>
      </c>
      <c r="AN51" s="322">
        <v>76250</v>
      </c>
      <c r="AO51" s="323">
        <v>27.8</v>
      </c>
      <c r="AP51" s="324">
        <v>84962</v>
      </c>
      <c r="AQ51" s="325">
        <v>7.2</v>
      </c>
      <c r="AR51" s="326">
        <v>20.6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1113172</v>
      </c>
      <c r="AN52" s="330">
        <v>25347</v>
      </c>
      <c r="AO52" s="331">
        <v>-20.2</v>
      </c>
      <c r="AP52" s="332">
        <v>42793</v>
      </c>
      <c r="AQ52" s="333">
        <v>2.2000000000000002</v>
      </c>
      <c r="AR52" s="334">
        <v>-22.4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1921117</v>
      </c>
      <c r="AN53" s="322">
        <v>43783</v>
      </c>
      <c r="AO53" s="323">
        <v>-42.6</v>
      </c>
      <c r="AP53" s="324">
        <v>71279</v>
      </c>
      <c r="AQ53" s="325">
        <v>-16.100000000000001</v>
      </c>
      <c r="AR53" s="326">
        <v>-26.5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1073452</v>
      </c>
      <c r="AN54" s="330">
        <v>24464</v>
      </c>
      <c r="AO54" s="331">
        <v>-3.5</v>
      </c>
      <c r="AP54" s="332">
        <v>36731</v>
      </c>
      <c r="AQ54" s="333">
        <v>-14.2</v>
      </c>
      <c r="AR54" s="334">
        <v>10.7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1798951</v>
      </c>
      <c r="AN55" s="322">
        <v>41207</v>
      </c>
      <c r="AO55" s="323">
        <v>-5.9</v>
      </c>
      <c r="AP55" s="324">
        <v>74994</v>
      </c>
      <c r="AQ55" s="325">
        <v>5.2</v>
      </c>
      <c r="AR55" s="326">
        <v>-11.1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1192573</v>
      </c>
      <c r="AN56" s="330">
        <v>27318</v>
      </c>
      <c r="AO56" s="331">
        <v>11.7</v>
      </c>
      <c r="AP56" s="332">
        <v>36188</v>
      </c>
      <c r="AQ56" s="333">
        <v>-1.5</v>
      </c>
      <c r="AR56" s="334">
        <v>13.2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1168983</v>
      </c>
      <c r="AN57" s="322">
        <v>26905</v>
      </c>
      <c r="AO57" s="323">
        <v>-34.700000000000003</v>
      </c>
      <c r="AP57" s="324">
        <v>71849</v>
      </c>
      <c r="AQ57" s="325">
        <v>-4.2</v>
      </c>
      <c r="AR57" s="326">
        <v>-30.5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665687</v>
      </c>
      <c r="AN58" s="330">
        <v>15321</v>
      </c>
      <c r="AO58" s="331">
        <v>-43.9</v>
      </c>
      <c r="AP58" s="332">
        <v>36144</v>
      </c>
      <c r="AQ58" s="333">
        <v>-0.1</v>
      </c>
      <c r="AR58" s="334">
        <v>-43.8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1807170</v>
      </c>
      <c r="AN59" s="322">
        <v>41894</v>
      </c>
      <c r="AO59" s="323">
        <v>55.7</v>
      </c>
      <c r="AP59" s="324">
        <v>82962</v>
      </c>
      <c r="AQ59" s="325">
        <v>15.5</v>
      </c>
      <c r="AR59" s="326">
        <v>40.200000000000003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700188</v>
      </c>
      <c r="AN60" s="330">
        <v>16232</v>
      </c>
      <c r="AO60" s="331">
        <v>5.9</v>
      </c>
      <c r="AP60" s="332">
        <v>42835</v>
      </c>
      <c r="AQ60" s="333">
        <v>18.5</v>
      </c>
      <c r="AR60" s="334">
        <v>-12.6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2008980</v>
      </c>
      <c r="AN61" s="337">
        <v>46008</v>
      </c>
      <c r="AO61" s="338">
        <v>0.1</v>
      </c>
      <c r="AP61" s="339">
        <v>77209</v>
      </c>
      <c r="AQ61" s="340">
        <v>1.5</v>
      </c>
      <c r="AR61" s="326">
        <v>-1.4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949014</v>
      </c>
      <c r="AN62" s="330">
        <v>21736</v>
      </c>
      <c r="AO62" s="331">
        <v>-10</v>
      </c>
      <c r="AP62" s="332">
        <v>38938</v>
      </c>
      <c r="AQ62" s="333">
        <v>1</v>
      </c>
      <c r="AR62" s="334">
        <v>-11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bVe6+XTeMAlvMDl4olXSZATvnlkldZXdO0+NqDUN0OqiawlIaxp1DLvME+RstyNbnMqLzBtAVFicfCweWMCDQ==" saltValue="EUCs1N/D+fW66OAUZ14P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7bIuqbpnDSODTXpRaFy7H3Uk62fJDSKqDVHmSOZ1CThWPrNQoHcEzZHgNLFeLE84i5fSKS6po2JU3g8eTlxmlg==" saltValue="B29rPzQUg+eW9bPlmlws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DJbGNVRj3gDu9jqurpioXa9TlJT3+HtOVgdLEYHebJmqAyVd5AKquCPwCy3uG+rNtjOvyDTiopm/zJhNKxR/ww==" saltValue="W9SSxrFYSZI8jHEVF0r8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2" t="s">
        <v>3</v>
      </c>
      <c r="D47" s="1142"/>
      <c r="E47" s="1143"/>
      <c r="F47" s="11">
        <v>41.96</v>
      </c>
      <c r="G47" s="12">
        <v>36.94</v>
      </c>
      <c r="H47" s="12">
        <v>41.72</v>
      </c>
      <c r="I47" s="12">
        <v>37.270000000000003</v>
      </c>
      <c r="J47" s="13">
        <v>34.54</v>
      </c>
    </row>
    <row r="48" spans="2:10" ht="57.75" customHeight="1" x14ac:dyDescent="0.15">
      <c r="B48" s="14"/>
      <c r="C48" s="1144" t="s">
        <v>4</v>
      </c>
      <c r="D48" s="1144"/>
      <c r="E48" s="1145"/>
      <c r="F48" s="15">
        <v>15.61</v>
      </c>
      <c r="G48" s="16">
        <v>13.89</v>
      </c>
      <c r="H48" s="16">
        <v>13.58</v>
      </c>
      <c r="I48" s="16">
        <v>10.54</v>
      </c>
      <c r="J48" s="17">
        <v>10.79</v>
      </c>
    </row>
    <row r="49" spans="2:10" ht="57.75" customHeight="1" thickBot="1" x14ac:dyDescent="0.2">
      <c r="B49" s="18"/>
      <c r="C49" s="1146" t="s">
        <v>5</v>
      </c>
      <c r="D49" s="1146"/>
      <c r="E49" s="1147"/>
      <c r="F49" s="19" t="s">
        <v>532</v>
      </c>
      <c r="G49" s="20" t="s">
        <v>533</v>
      </c>
      <c r="H49" s="20" t="s">
        <v>534</v>
      </c>
      <c r="I49" s="20" t="s">
        <v>535</v>
      </c>
      <c r="J49" s="21" t="s">
        <v>536</v>
      </c>
    </row>
    <row r="50" spans="2:10" x14ac:dyDescent="0.15"/>
  </sheetData>
  <sheetProtection algorithmName="SHA-512" hashValue="z2swg7p2ehuHzZIuzOS2aswEetBBrXR7FdURFslnR27/0+THG37lha1mVBmTMsXf4lzPsaOrdapVq4sKgXXhaw==" saltValue="HBR3z49Tl4IsuQjzwb+Y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dcterms:created xsi:type="dcterms:W3CDTF">2026-02-23T04:36:19Z</dcterms:created>
  <dcterms:modified xsi:type="dcterms:W3CDTF">2026-03-18T08:24:36Z</dcterms:modified>
  <cp:category/>
</cp:coreProperties>
</file>