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07_多賀城市◯★\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AP23" i="12"/>
  <c r="AA23" i="12"/>
  <c r="V23" i="12"/>
  <c r="Q23" i="12"/>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<sst xmlns="http://schemas.openxmlformats.org/spreadsheetml/2006/main" count="1083" uniqueCount="595">
  <si>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</si>
  <si>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</si>
  <si>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</si>
  <si>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</si>
  <si>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</si>
  <si>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</si>
  <si>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</si>
  <si>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</si>
  <si>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</si>
  <si>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</si>
  <si>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</si>
  <si>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</si>
  <si>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</si>
  <si>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</si>
  <si>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</si>
  <si>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</si>
  <si>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</si>
  <si>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</si>
  <si>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</si>
  <si>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</si>
  <si>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</si>
  <si>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</si>
  <si>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</si>
  <si>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</si>
  <si>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</si>
  <si>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</si>
  <si>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</si>
  <si>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</si>
  <si>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</si>
  <si>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</si>
  <si>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</si>
  <si>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</si>
  <si>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</si>
  <si>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</si>
  <si>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</si>
  <si>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</si>
  <si>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</si>
  <si>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</si>
  <si>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</si>
  <si>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</si>
  <si>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</si>
  <si>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</si>
  <si>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</si>
  <si>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</si>
  <si>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</si>
  <si>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</si>
  <si>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</si>
  <si>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</si>
  <si>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</si>
  <si>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</si>
  <si>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</si>
  <si>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</si>
  <si>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</si>
  <si>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</si>
  <si>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</si>
  <si>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</si>
  <si>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</si>
  <si>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</si>
  <si>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</si>
  <si>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</si>
  <si>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</si>
  <si>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</si>
  <si>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</si>
  <si>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</si>
  <si>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</si>
  <si>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</si>
  <si>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</si>
  <si>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</si>
  <si>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</si>
  <si>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</si>
  <si>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</si>
  <si>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</si>
  <si>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</si>
  <si>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</si>
  <si>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</si>
  <si>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</si>
  <si>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</si>
  <si>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</si>
  <si>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</si>
  <si>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</si>
  <si>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</si>
  <si>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</si>
  <si>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</si>
  <si>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</si>
  <si>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</si>
  <si>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</si>
  <si>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</si>
  <si>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</si>
  <si>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</si>
  <si>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</si>
  <si>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</si>
  <si>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</si>
  <si>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</si>
  <si>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</si>
  <si>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</si>
  <si>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</si>
  <si>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</si>
  <si>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</si>
  <si>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</si>
  <si>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多賀城市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</si>
  <si>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</si>
  <si>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</si>
  <si>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</si>
  <si>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</si>
  <si>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</si>
  <si>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</si>
  <si>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</si>
  <si>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</si>
  <si>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</si>
  <si>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</si>
  <si>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</si>
  <si>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</si>
  <si>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</si>
  <si>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</si>
  <si>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</si>
  <si>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</si>
  <si>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</si>
  <si>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</si>
  <si>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</si>
  <si>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</si>
  <si>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</si>
  <si>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</si>
  <si>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</si>
  <si>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</si>
  <si>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</si>
  <si>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</si>
  <si>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</si>
  <si>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</si>
  <si>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</si>
  <si>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</si>
  <si>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</si>
  <si>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</si>
  <si>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</si>
  <si>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</si>
  <si>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</si>
  <si>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</si>
  <si>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</si>
  <si>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</si>
  <si>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</si>
  <si>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</si>
  <si>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</si>
  <si>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</si>
  <si>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</si>
  <si>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</si>
  <si>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</si>
  <si>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</si>
  <si>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</si>
  <si>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</si>
  <si>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</si>
  <si>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</si>
  <si>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</si>
  <si>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</si>
  <si>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</si>
  <si>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</si>
  <si>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</si>
  <si>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</si>
  <si>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</si>
  <si>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</si>
  <si>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</si>
  <si>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</si>
  <si>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</si>
  <si>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</si>
  <si>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</si>
  <si>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</si>
  <si>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</si>
  <si>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</si>
  <si>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</si>
  <si>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</si>
  <si>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</si>
  <si>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</si>
  <si>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</si>
  <si>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</si>
  <si>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</si>
  <si>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</si>
  <si>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</si>
  <si>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</si>
  <si>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</si>
  <si>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</si>
  <si>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</si>
  <si>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</si>
  <si>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</si>
  <si>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</si>
  <si>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</si>
  <si>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</si>
  <si>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</si>
  <si>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</si>
  <si>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</si>
  <si>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</si>
  <si>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</si>
  <si>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</si>
  <si>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</si>
  <si>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</si>
  <si>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</si>
  <si>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</si>
  <si>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</si>
  <si>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</si>
  <si>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</si>
  <si>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</si>
  <si>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</si>
  <si>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</si>
  <si>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</si>
  <si>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</si>
  <si>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</si>
  <si>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</si>
  <si>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</si>
  <si>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</si>
  <si>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</si>
  <si>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</si>
  <si>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</si>
  <si>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</si>
  <si>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</si>
  <si>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</si>
  <si>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</si>
  <si>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</si>
  <si>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</si>
  <si>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宮城県多賀城市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</si>
  <si>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</si>
  <si>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</si>
  <si>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</si>
  <si>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</si>
  <si>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</si>
  <si>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</si>
  <si>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</si>
  <si>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</si>
  <si>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</si>
  <si>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</si>
  <si>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</si>
  <si>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</si>
  <si>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</si>
  <si>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</si>
  <si>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</si>
  <si>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</si>
  <si>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</si>
  <si>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</si>
  <si>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</si>
  <si>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</si>
  <si>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</si>
  <si>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</si>
  <si>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</si>
  <si>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</si>
  <si>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</si>
  <si>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</si>
  <si>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</si>
  <si>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</si>
  <si>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</si>
  <si>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</si>
  <si>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</si>
  <si>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</si>
  <si>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</si>
  <si>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</si>
  <si>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</si>
  <si>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</si>
  <si>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</si>
  <si>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</si>
  <si>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</si>
  <si>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</si>
  <si>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</si>
  <si>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</si>
  <si>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</si>
  <si>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</si>
  <si>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</si>
  <si>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</si>
  <si>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</si>
  <si>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</si>
  <si>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</si>
  <si>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</si>
  <si>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</si>
  <si>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</si>
  <si>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</si>
  <si>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</si>
  <si>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</si>
  <si>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</si>
  <si>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</si>
  <si>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</si>
  <si>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</si>
  <si>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</si>
  <si>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</si>
  <si>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</si>
  <si>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</si>
  <si>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</si>
  <si>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</si>
  <si>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</si>
  <si>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</si>
  <si>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</si>
  <si>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</si>
  <si>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</si>
  <si>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</si>
  <si>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</si>
  <si>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</si>
  <si>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</si>
  <si>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</si>
  <si>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</si>
  <si>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</si>
  <si>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</si>
  <si>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</si>
  <si>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</si>
  <si>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</si>
  <si>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</si>
  <si>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</si>
  <si>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</si>
  <si>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</si>
  <si>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</si>
  <si>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</si>
  <si>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</si>
  <si>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</si>
  <si>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</si>
  <si>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</si>
  <si>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</si>
  <si>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</si>
  <si>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</si>
  <si>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</si>
  <si>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</si>
  <si>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</si>
  <si>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</si>
  <si>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</si>
  <si>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</si>
  <si>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</si>
  <si>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</si>
  <si>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</si>
  <si>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</si>
  <si>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</si>
  <si>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</si>
  <si>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</si>
  <si>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</si>
  <si>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</si>
  <si>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</si>
  <si>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</si>
  <si>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</si>
  <si>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</si>
  <si>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</si>
  <si>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</si>
  <si>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</si>
  <si>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</si>
  <si>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</si>
  <si>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</si>
  <si>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</si>
  <si>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</si>
  <si>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</si>
  <si>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</si>
  <si>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</si>
  <si>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</si>
  <si>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</si>
  <si>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</si>
  <si>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</si>
  <si>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</si>
  <si>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</si>
  <si>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</si>
  <si>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</si>
  <si>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</si>
  <si>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</si>
  <si>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</si>
  <si>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</si>
  <si>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</si>
  <si>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</si>
  <si>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</si>
  <si>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</si>
  <si>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</si>
  <si>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</si>
  <si>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</si>
  <si>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</si>
  <si>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</si>
  <si>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</si>
  <si>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</si>
  <si>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</si>
  <si>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</si>
  <si>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</si>
  <si>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</si>
  <si>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</si>
  <si>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</si>
  <si>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</si>
  <si>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宮城県多賀城市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</si>
  <si>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</si>
  <si>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</si>
  <si>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</si>
  <si>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</si>
  <si>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</si>
  <si>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</si>
  <si>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</si>
  <si>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</si>
  <si>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</si>
  <si>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</si>
  <si>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</si>
  <si>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</si>
  <si>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</si>
  <si>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</si>
  <si>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</si>
  <si>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</si>
  <si>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</si>
  <si>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</si>
  <si>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</si>
  <si>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</si>
  <si>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</si>
  <si>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</si>
  <si>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</si>
  <si>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</si>
  <si>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</si>
  <si>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</si>
  <si>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</si>
  <si>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</si>
  <si>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</si>
  <si>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</si>
  <si>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</si>
  <si>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</si>
  <si>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</si>
  <si>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</si>
  <si>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</si>
  <si>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</si>
  <si>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多賀城市水道事業会計</t>
    <phoneticPr fontId="5"/>
  </si>
  <si>
    <t>法適用企業</t>
    <phoneticPr fontId="5"/>
  </si>
  <si>
    <t>多賀城市下水道事業会計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</si>
  <si>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</si>
  <si>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</si>
  <si>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</si>
  <si>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</si>
  <si>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</si>
  <si>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</si>
  <si>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</si>
  <si>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</si>
  <si>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</si>
  <si>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</si>
  <si>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</si>
  <si>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</si>
  <si>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</si>
  <si>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</si>
  <si>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</si>
  <si>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</si>
  <si>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</si>
  <si>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</si>
  <si>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</si>
  <si>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</si>
  <si>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</si>
  <si>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</si>
  <si>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</si>
  <si>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</si>
  <si>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</si>
  <si>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</si>
  <si>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</si>
  <si>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</si>
  <si>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</si>
  <si>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</si>
  <si>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</si>
  <si>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</si>
  <si>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</si>
  <si>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</si>
  <si>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</si>
  <si>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</si>
  <si>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</si>
  <si>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</si>
  <si>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</si>
  <si>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</si>
  <si>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</si>
  <si>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</si>
  <si>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</si>
  <si>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</si>
  <si>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</si>
  <si>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</si>
  <si>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</si>
  <si>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</si>
  <si>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</si>
  <si>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</si>
  <si>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</si>
  <si>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</si>
  <si>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</si>
  <si>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</si>
  <si>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</si>
  <si>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</si>
  <si>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</si>
  <si>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</si>
  <si>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</si>
  <si>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</si>
  <si>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</si>
  <si>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</si>
  <si>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</si>
  <si>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</si>
  <si>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</si>
  <si>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</si>
  <si>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</si>
  <si>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</si>
  <si>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</si>
  <si>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</si>
  <si>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</si>
  <si>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</si>
  <si>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</si>
  <si>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</si>
  <si>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</si>
  <si>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</si>
  <si>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</si>
  <si>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</si>
  <si>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</si>
  <si>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</si>
  <si>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</si>
  <si>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</si>
  <si>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</si>
  <si>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</si>
  <si>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</si>
  <si>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</si>
  <si>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</si>
  <si>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</si>
  <si>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</si>
  <si>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</si>
  <si>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</si>
  <si>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</si>
  <si>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</si>
  <si>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</si>
  <si>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</si>
  <si>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</si>
  <si>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</si>
  <si>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</si>
  <si>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</si>
  <si>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</si>
  <si>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</si>
  <si>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</si>
  <si>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</si>
  <si>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</si>
  <si>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</si>
  <si>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</si>
  <si>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</si>
  <si>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</si>
  <si>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</si>
  <si>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</si>
  <si>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</si>
  <si>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</si>
  <si>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</si>
  <si>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</si>
  <si>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</si>
  <si>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</si>
  <si>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</si>
  <si>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</si>
  <si>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</si>
  <si>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</si>
  <si>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</si>
  <si>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</si>
  <si>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</si>
  <si>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</si>
  <si>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</si>
  <si>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</si>
  <si>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</si>
  <si>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</si>
  <si>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</si>
  <si>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</si>
  <si>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</si>
  <si>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</si>
  <si>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</si>
  <si>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</si>
  <si>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</si>
  <si>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</si>
  <si>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</si>
  <si>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</si>
  <si>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</si>
  <si>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</si>
  <si>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</si>
  <si>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</si>
  <si>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</si>
  <si>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</si>
  <si>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</si>
  <si>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</si>
  <si>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</si>
  <si>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</si>
  <si>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</si>
  <si>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</si>
  <si>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</si>
  <si>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</si>
  <si>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</si>
  <si>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</si>
  <si>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</si>
  <si>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</si>
  <si>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多賀城市水道事業会計</t>
  </si>
  <si>
    <t>一般会計</t>
  </si>
  <si>
    <t>介護保険特別会計</t>
  </si>
  <si>
    <t>国民健康保険特別会計</t>
  </si>
  <si>
    <t>後期高齢者医療特別会計</t>
  </si>
  <si>
    <t>多賀城市下水道事業会計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</si>
  <si>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</si>
  <si>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</si>
  <si>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</si>
  <si>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</si>
  <si>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</si>
  <si>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</si>
  <si>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</si>
  <si>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</si>
  <si>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</si>
  <si>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宮城東部衛生処理組合</t>
    <phoneticPr fontId="2"/>
  </si>
  <si>
    <t>宮城県市町村職員退職手当組合</t>
    <phoneticPr fontId="2"/>
  </si>
  <si>
    <t>宮城県市町村非常勤消防団員補償報償組合</t>
    <phoneticPr fontId="2"/>
  </si>
  <si>
    <t>塩釜地区消防事務組合</t>
    <phoneticPr fontId="2"/>
  </si>
  <si>
    <t>宮城県市町村自治振興センター</t>
    <phoneticPr fontId="2"/>
  </si>
  <si>
    <t>宮城県後期高齢者医療広域連合</t>
    <phoneticPr fontId="2"/>
  </si>
  <si>
    <t>宮城県後期高齢者医療事業会計</t>
    <phoneticPr fontId="2"/>
  </si>
  <si>
    <t>多賀城市土地開発公社</t>
    <rPh sb="0" eb="4">
      <t>タガジョウシ</t>
    </rPh>
    <rPh sb="4" eb="10">
      <t>トチカイハツコウシャ</t>
    </rPh>
    <phoneticPr fontId="2"/>
  </si>
  <si>
    <t>多賀城駅北開発</t>
    <rPh sb="0" eb="7">
      <t>タガジョウエキキタカイハツ</t>
    </rPh>
    <phoneticPr fontId="2"/>
  </si>
  <si>
    <t>ふるさと多賀城応援基金</t>
    <phoneticPr fontId="5"/>
  </si>
  <si>
    <t>史跡のまち基金</t>
    <phoneticPr fontId="2"/>
  </si>
  <si>
    <t>庁舎耐震対策等事業基金</t>
    <phoneticPr fontId="2"/>
  </si>
  <si>
    <t>生涯学習推進基金</t>
    <phoneticPr fontId="2"/>
  </si>
  <si>
    <t>東日本大震災復興基金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</si>
</sst>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446E-4217-A883-0797E5E2A2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62600</c:v>
                </c:pt>
                <c:pt idx="1">
                  <c:v>72198</c:v>
                </c:pt>
                <c:pt idx="2">
                  <c:v>70702</c:v>
                </c:pt>
                <c:pt idx="3">
                  <c:v>42735</c:v>
                </c:pt>
                <c:pt idx="4">
                  <c:v>32366</c:v>
                </c:pt>
              </c:numCache>
            </c:numRef>
          </c:val>
          <c:smooth val="0"/>
          <c:extLst>
            <c:ext xmlns:c16="http://schemas.microsoft.com/office/drawing/2014/chart" uri="{C3380CC4-5D6E-409C-BE32-E72D297353CC}">
              <c16:uniqueId val="{00000001-446E-4217-A883-0797E5E2A2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5.18</c:v>
                </c:pt>
                <c:pt idx="1">
                  <c:v>3.7</c:v>
                </c:pt>
                <c:pt idx="2">
                  <c:v>3.63</c:v>
                </c:pt>
                <c:pt idx="3">
                  <c:v>7.77</c:v>
                </c:pt>
                <c:pt idx="4">
                  <c:v>8.3000000000000007</c:v>
                </c:pt>
              </c:numCache>
            </c:numRef>
          </c:val>
          <c:extLst>
            <c:ext xmlns:c16="http://schemas.microsoft.com/office/drawing/2014/chart" uri="{C3380CC4-5D6E-409C-BE32-E72D297353CC}">
              <c16:uniqueId val="{00000000-0AD2-4D89-B995-242AAF2DB3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17.329999999999998</c:v>
                </c:pt>
                <c:pt idx="1">
                  <c:v>19.3</c:v>
                </c:pt>
                <c:pt idx="2">
                  <c:v>25.88</c:v>
                </c:pt>
                <c:pt idx="3">
                  <c:v>30.85</c:v>
                </c:pt>
                <c:pt idx="4">
                  <c:v>39.840000000000003</c:v>
                </c:pt>
              </c:numCache>
            </c:numRef>
          </c:val>
          <c:extLst>
            <c:ext xmlns:c16="http://schemas.microsoft.com/office/drawing/2014/chart" uri="{C3380CC4-5D6E-409C-BE32-E72D297353CC}">
              <c16:uniqueId val="{00000001-0AD2-4D89-B995-242AAF2DB3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4.5599999999999996</c:v>
                </c:pt>
                <c:pt idx="1">
                  <c:v>8.07</c:v>
                </c:pt>
                <c:pt idx="2">
                  <c:v>4.93</c:v>
                </c:pt>
                <c:pt idx="3">
                  <c:v>8.89</c:v>
                </c:pt>
                <c:pt idx="4">
                  <c:v>4.5999999999999996</c:v>
                </c:pt>
              </c:numCache>
            </c:numRef>
          </c:val>
          <c:smooth val="0"/>
          <c:extLst>
            <c:ext xmlns:c16="http://schemas.microsoft.com/office/drawing/2014/chart" uri="{C3380CC4-5D6E-409C-BE32-E72D297353CC}">
              <c16:uniqueId val="{00000002-0AD2-4D89-B995-242AAF2DB3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0.53</c:v>
                </c:pt>
                <c:pt idx="2">
                  <c:v>#N/A</c:v>
                </c:pt>
                <c:pt idx="3">
                  <c:v>0.6</c:v>
                </c:pt>
                <c:pt idx="4">
                  <c:v>0</c:v>
                </c:pt>
                <c:pt idx="5">
                  <c:v>0</c:v>
                </c:pt>
                <c:pt idx="6">
                  <c:v>0</c:v>
                </c:pt>
                <c:pt idx="7">
                  <c:v>0</c:v>
                </c:pt>
                <c:pt idx="8">
                  <c:v>0</c:v>
                </c:pt>
                <c:pt idx="9">
                  <c:v>0</c:v>
                </c:pt>
              </c:numCache>
            </c:numRef>
          </c:val>
          <c:extLst>
            <c:ext xmlns:c16="http://schemas.microsoft.com/office/drawing/2014/chart" uri="{C3380CC4-5D6E-409C-BE32-E72D297353CC}">
              <c16:uniqueId val="{00000000-90E9-422E-9A61-3E346BD807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E9-422E-9A61-3E346BD8071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E9-422E-9A61-3E346BD8071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0E9-422E-9A61-3E346BD80716}"/>
            </c:ext>
          </c:extLst>
        </c:ser>
        <c:ser>
          <c:idx val="4"/>
          <c:order val="4"/>
          <c:tx>
            <c:strRef>
              <c:f>データシート!$A$31</c:f>
              <c:strCache>
                <c:ptCount val="1"/>
                <c:pt idx="0">
                  <c:v>多賀城市下水道事業会計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0E9-422E-9A61-3E346BD8071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5-90E9-422E-9A61-3E346BD8071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0.03</c:v>
                </c:pt>
                <c:pt idx="4">
                  <c:v>#N/A</c:v>
                </c:pt>
                <c:pt idx="5">
                  <c:v>0.15</c:v>
                </c:pt>
                <c:pt idx="6">
                  <c:v>#N/A</c:v>
                </c:pt>
                <c:pt idx="7">
                  <c:v>0.1</c:v>
                </c:pt>
                <c:pt idx="8">
                  <c:v>#N/A</c:v>
                </c:pt>
                <c:pt idx="9">
                  <c:v>0.04</c:v>
                </c:pt>
              </c:numCache>
            </c:numRef>
          </c:val>
          <c:extLst>
            <c:ext xmlns:c16="http://schemas.microsoft.com/office/drawing/2014/chart" uri="{C3380CC4-5D6E-409C-BE32-E72D297353CC}">
              <c16:uniqueId val="{00000006-90E9-422E-9A61-3E346BD8071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c:v>
                </c:pt>
                <c:pt idx="2">
                  <c:v>#N/A</c:v>
                </c:pt>
                <c:pt idx="3">
                  <c:v>0.72</c:v>
                </c:pt>
                <c:pt idx="4">
                  <c:v>#N/A</c:v>
                </c:pt>
                <c:pt idx="5">
                  <c:v>0.87</c:v>
                </c:pt>
                <c:pt idx="6">
                  <c:v>#N/A</c:v>
                </c:pt>
                <c:pt idx="7">
                  <c:v>0.76</c:v>
                </c:pt>
                <c:pt idx="8">
                  <c:v>#N/A</c:v>
                </c:pt>
                <c:pt idx="9">
                  <c:v>0.63</c:v>
                </c:pt>
              </c:numCache>
            </c:numRef>
          </c:val>
          <c:extLst>
            <c:ext xmlns:c16="http://schemas.microsoft.com/office/drawing/2014/chart" uri="{C3380CC4-5D6E-409C-BE32-E72D297353CC}">
              <c16:uniqueId val="{00000007-90E9-422E-9A61-3E346BD8071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5.18</c:v>
                </c:pt>
                <c:pt idx="2">
                  <c:v>#N/A</c:v>
                </c:pt>
                <c:pt idx="3">
                  <c:v>3.7</c:v>
                </c:pt>
                <c:pt idx="4">
                  <c:v>#N/A</c:v>
                </c:pt>
                <c:pt idx="5">
                  <c:v>3.62</c:v>
                </c:pt>
                <c:pt idx="6">
                  <c:v>#N/A</c:v>
                </c:pt>
                <c:pt idx="7">
                  <c:v>7.77</c:v>
                </c:pt>
                <c:pt idx="8">
                  <c:v>#N/A</c:v>
                </c:pt>
                <c:pt idx="9">
                  <c:v>8.2899999999999991</c:v>
                </c:pt>
              </c:numCache>
            </c:numRef>
          </c:val>
          <c:extLst>
            <c:ext xmlns:c16="http://schemas.microsoft.com/office/drawing/2014/chart" uri="{C3380CC4-5D6E-409C-BE32-E72D297353CC}">
              <c16:uniqueId val="{00000008-90E9-422E-9A61-3E346BD80716}"/>
            </c:ext>
          </c:extLst>
        </c:ser>
        <c:ser>
          <c:idx val="9"/>
          <c:order val="9"/>
          <c:tx>
            <c:strRef>
              <c:f>データシート!$A$36</c:f>
              <c:strCache>
                <c:ptCount val="1"/>
                <c:pt idx="0">
                  <c:v>多賀城市水道事業会計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5.91</c:v>
                </c:pt>
                <c:pt idx="2">
                  <c:v>#N/A</c:v>
                </c:pt>
                <c:pt idx="3">
                  <c:v>6.09</c:v>
                </c:pt>
                <c:pt idx="4">
                  <c:v>#N/A</c:v>
                </c:pt>
                <c:pt idx="5">
                  <c:v>6.19</c:v>
                </c:pt>
                <c:pt idx="6">
                  <c:v>#N/A</c:v>
                </c:pt>
                <c:pt idx="7">
                  <c:v>7.27</c:v>
                </c:pt>
                <c:pt idx="8">
                  <c:v>#N/A</c:v>
                </c:pt>
                <c:pt idx="9">
                  <c:v>9.09</c:v>
                </c:pt>
              </c:numCache>
            </c:numRef>
          </c:val>
          <c:extLst>
            <c:ext xmlns:c16="http://schemas.microsoft.com/office/drawing/2014/chart" uri="{C3380CC4-5D6E-409C-BE32-E72D297353CC}">
              <c16:uniqueId val="{00000009-90E9-422E-9A61-3E346BD807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2524</c:v>
                </c:pt>
                <c:pt idx="5">
                  <c:v>2583</c:v>
                </c:pt>
                <c:pt idx="8">
                  <c:v>2573</c:v>
                </c:pt>
                <c:pt idx="11">
                  <c:v>2550</c:v>
                </c:pt>
                <c:pt idx="14">
                  <c:v>2526</c:v>
                </c:pt>
              </c:numCache>
            </c:numRef>
          </c:val>
          <c:extLst>
            <c:ext xmlns:c16="http://schemas.microsoft.com/office/drawing/2014/chart" uri="{C3380CC4-5D6E-409C-BE32-E72D297353CC}">
              <c16:uniqueId val="{00000000-16CB-498A-BCFA-79DDF1EC52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CB-498A-BCFA-79DDF1EC52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2-16CB-498A-BCFA-79DDF1EC52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14</c:v>
                </c:pt>
                <c:pt idx="6">
                  <c:v>23</c:v>
                </c:pt>
                <c:pt idx="9">
                  <c:v>45</c:v>
                </c:pt>
                <c:pt idx="12">
                  <c:v>41</c:v>
                </c:pt>
              </c:numCache>
            </c:numRef>
          </c:val>
          <c:extLst>
            <c:ext xmlns:c16="http://schemas.microsoft.com/office/drawing/2014/chart" uri="{C3380CC4-5D6E-409C-BE32-E72D297353CC}">
              <c16:uniqueId val="{00000003-16CB-498A-BCFA-79DDF1EC52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1066</c:v>
                </c:pt>
                <c:pt idx="3">
                  <c:v>1050</c:v>
                </c:pt>
                <c:pt idx="6">
                  <c:v>882</c:v>
                </c:pt>
                <c:pt idx="9">
                  <c:v>887</c:v>
                </c:pt>
                <c:pt idx="12">
                  <c:v>911</c:v>
                </c:pt>
              </c:numCache>
            </c:numRef>
          </c:val>
          <c:extLst>
            <c:ext xmlns:c16="http://schemas.microsoft.com/office/drawing/2014/chart" uri="{C3380CC4-5D6E-409C-BE32-E72D297353CC}">
              <c16:uniqueId val="{00000004-16CB-498A-BCFA-79DDF1EC52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CB-498A-BCFA-79DDF1EC52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CB-498A-BCFA-79DDF1EC52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2068</c:v>
                </c:pt>
                <c:pt idx="3">
                  <c:v>2078</c:v>
                </c:pt>
                <c:pt idx="6">
                  <c:v>1988</c:v>
                </c:pt>
                <c:pt idx="9">
                  <c:v>2012</c:v>
                </c:pt>
                <c:pt idx="12">
                  <c:v>2094</c:v>
                </c:pt>
              </c:numCache>
            </c:numRef>
          </c:val>
          <c:extLst>
            <c:ext xmlns:c16="http://schemas.microsoft.com/office/drawing/2014/chart" uri="{C3380CC4-5D6E-409C-BE32-E72D297353CC}">
              <c16:uniqueId val="{00000007-16CB-498A-BCFA-79DDF1EC52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627</c:v>
                </c:pt>
                <c:pt idx="2">
                  <c:v>#N/A</c:v>
                </c:pt>
                <c:pt idx="3">
                  <c:v>#N/A</c:v>
                </c:pt>
                <c:pt idx="4">
                  <c:v>561</c:v>
                </c:pt>
                <c:pt idx="5">
                  <c:v>#N/A</c:v>
                </c:pt>
                <c:pt idx="6">
                  <c:v>#N/A</c:v>
                </c:pt>
                <c:pt idx="7">
                  <c:v>322</c:v>
                </c:pt>
                <c:pt idx="8">
                  <c:v>#N/A</c:v>
                </c:pt>
                <c:pt idx="9">
                  <c:v>#N/A</c:v>
                </c:pt>
                <c:pt idx="10">
                  <c:v>394</c:v>
                </c:pt>
                <c:pt idx="11">
                  <c:v>#N/A</c:v>
                </c:pt>
                <c:pt idx="12">
                  <c:v>#N/A</c:v>
                </c:pt>
                <c:pt idx="13">
                  <c:v>520</c:v>
                </c:pt>
                <c:pt idx="14">
                  <c:v>#N/A</c:v>
                </c:pt>
              </c:numCache>
            </c:numRef>
          </c:val>
          <c:smooth val="0"/>
          <c:extLst>
            <c:ext xmlns:c16="http://schemas.microsoft.com/office/drawing/2014/chart" uri="{C3380CC4-5D6E-409C-BE32-E72D297353CC}">
              <c16:uniqueId val="{00000008-16CB-498A-BCFA-79DDF1EC52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22910</c:v>
                </c:pt>
                <c:pt idx="5">
                  <c:v>22180</c:v>
                </c:pt>
                <c:pt idx="8">
                  <c:v>21607</c:v>
                </c:pt>
                <c:pt idx="11">
                  <c:v>21084</c:v>
                </c:pt>
                <c:pt idx="14">
                  <c:v>20272</c:v>
                </c:pt>
              </c:numCache>
            </c:numRef>
          </c:val>
          <c:extLst>
            <c:ext xmlns:c16="http://schemas.microsoft.com/office/drawing/2014/chart" uri="{C3380CC4-5D6E-409C-BE32-E72D297353CC}">
              <c16:uniqueId val="{00000000-84DA-47F5-85F1-6477EE388D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6543</c:v>
                </c:pt>
                <c:pt idx="5">
                  <c:v>6455</c:v>
                </c:pt>
                <c:pt idx="8">
                  <c:v>7196</c:v>
                </c:pt>
                <c:pt idx="11">
                  <c:v>7270</c:v>
                </c:pt>
                <c:pt idx="14">
                  <c:v>6860</c:v>
                </c:pt>
              </c:numCache>
            </c:numRef>
          </c:val>
          <c:extLst>
            <c:ext xmlns:c16="http://schemas.microsoft.com/office/drawing/2014/chart" uri="{C3380CC4-5D6E-409C-BE32-E72D297353CC}">
              <c16:uniqueId val="{00000001-84DA-47F5-85F1-6477EE388D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9595</c:v>
                </c:pt>
                <c:pt idx="5">
                  <c:v>8630</c:v>
                </c:pt>
                <c:pt idx="8">
                  <c:v>9849</c:v>
                </c:pt>
                <c:pt idx="11">
                  <c:v>10601</c:v>
                </c:pt>
                <c:pt idx="14">
                  <c:v>10755</c:v>
                </c:pt>
              </c:numCache>
            </c:numRef>
          </c:val>
          <c:extLst>
            <c:ext xmlns:c16="http://schemas.microsoft.com/office/drawing/2014/chart" uri="{C3380CC4-5D6E-409C-BE32-E72D297353CC}">
              <c16:uniqueId val="{00000002-84DA-47F5-85F1-6477EE388D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DA-47F5-85F1-6477EE388D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DA-47F5-85F1-6477EE388D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8</c:v>
                </c:pt>
                <c:pt idx="6">
                  <c:v>6</c:v>
                </c:pt>
                <c:pt idx="9">
                  <c:v>6</c:v>
                </c:pt>
                <c:pt idx="12">
                  <c:v>0</c:v>
                </c:pt>
              </c:numCache>
            </c:numRef>
          </c:val>
          <c:extLst>
            <c:ext xmlns:c16="http://schemas.microsoft.com/office/drawing/2014/chart" uri="{C3380CC4-5D6E-409C-BE32-E72D297353CC}">
              <c16:uniqueId val="{00000005-84DA-47F5-85F1-6477EE388D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1158</c:v>
                </c:pt>
                <c:pt idx="3">
                  <c:v>1157</c:v>
                </c:pt>
                <c:pt idx="6">
                  <c:v>1140</c:v>
                </c:pt>
                <c:pt idx="9">
                  <c:v>1139</c:v>
                </c:pt>
                <c:pt idx="12">
                  <c:v>1143</c:v>
                </c:pt>
              </c:numCache>
            </c:numRef>
          </c:val>
          <c:extLst>
            <c:ext xmlns:c16="http://schemas.microsoft.com/office/drawing/2014/chart" uri="{C3380CC4-5D6E-409C-BE32-E72D297353CC}">
              <c16:uniqueId val="{00000006-84DA-47F5-85F1-6477EE388D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126</c:v>
                </c:pt>
                <c:pt idx="3">
                  <c:v>219</c:v>
                </c:pt>
                <c:pt idx="6">
                  <c:v>607</c:v>
                </c:pt>
                <c:pt idx="9">
                  <c:v>624</c:v>
                </c:pt>
                <c:pt idx="12">
                  <c:v>645</c:v>
                </c:pt>
              </c:numCache>
            </c:numRef>
          </c:val>
          <c:extLst>
            <c:ext xmlns:c16="http://schemas.microsoft.com/office/drawing/2014/chart" uri="{C3380CC4-5D6E-409C-BE32-E72D297353CC}">
              <c16:uniqueId val="{00000007-84DA-47F5-85F1-6477EE388D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11949</c:v>
                </c:pt>
                <c:pt idx="3">
                  <c:v>11621</c:v>
                </c:pt>
                <c:pt idx="6">
                  <c:v>11026</c:v>
                </c:pt>
                <c:pt idx="9">
                  <c:v>10220</c:v>
                </c:pt>
                <c:pt idx="12">
                  <c:v>9214</c:v>
                </c:pt>
              </c:numCache>
            </c:numRef>
          </c:val>
          <c:extLst>
            <c:ext xmlns:c16="http://schemas.microsoft.com/office/drawing/2014/chart" uri="{C3380CC4-5D6E-409C-BE32-E72D297353CC}">
              <c16:uniqueId val="{00000008-84DA-47F5-85F1-6477EE388D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9-84DA-47F5-85F1-6477EE388D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24697</c:v>
                </c:pt>
                <c:pt idx="3">
                  <c:v>22675</c:v>
                </c:pt>
                <c:pt idx="6">
                  <c:v>22783</c:v>
                </c:pt>
                <c:pt idx="9">
                  <c:v>22681</c:v>
                </c:pt>
                <c:pt idx="12">
                  <c:v>21714</c:v>
                </c:pt>
              </c:numCache>
            </c:numRef>
          </c:val>
          <c:extLst>
            <c:ext xmlns:c16="http://schemas.microsoft.com/office/drawing/2014/chart" uri="{C3380CC4-5D6E-409C-BE32-E72D297353CC}">
              <c16:uniqueId val="{0000000A-84DA-47F5-85F1-6477EE388D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DA-47F5-85F1-6477EE388D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3269</c:v>
                </c:pt>
                <c:pt idx="1">
                  <c:v>4126</c:v>
                </c:pt>
                <c:pt idx="2">
                  <c:v>5229</c:v>
                </c:pt>
              </c:numCache>
            </c:numRef>
          </c:val>
          <c:extLst>
            <c:ext xmlns:c16="http://schemas.microsoft.com/office/drawing/2014/chart" uri="{C3380CC4-5D6E-409C-BE32-E72D297353CC}">
              <c16:uniqueId val="{00000000-A245-4879-A191-3B5DA4B82E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592</c:v>
                </c:pt>
                <c:pt idx="1">
                  <c:v>517</c:v>
                </c:pt>
                <c:pt idx="2">
                  <c:v>446</c:v>
                </c:pt>
              </c:numCache>
            </c:numRef>
          </c:val>
          <c:extLst>
            <c:ext xmlns:c16="http://schemas.microsoft.com/office/drawing/2014/chart" uri="{C3380CC4-5D6E-409C-BE32-E72D297353CC}">
              <c16:uniqueId val="{00000001-A245-4879-A191-3B5DA4B82E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3986</c:v>
                </c:pt>
                <c:pt idx="1">
                  <c:v>3752</c:v>
                </c:pt>
                <c:pt idx="2">
                  <c:v>2871</c:v>
                </c:pt>
              </c:numCache>
            </c:numRef>
          </c:val>
          <c:extLst>
            <c:ext xmlns:c16="http://schemas.microsoft.com/office/drawing/2014/chart" uri="{C3380CC4-5D6E-409C-BE32-E72D297353CC}">
              <c16:uniqueId val="{00000002-A245-4879-A191-3B5DA4B82E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元利償還金については、据置期間満了に伴う償還開始等により増となっている。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一方で、今後の財政運営において、公共施設の老朽化に伴う普通建設事業費の増に伴う起債借入により、元利償還金の増が予定されていることから、注視が必要である。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満期一括償還地方債の償還財源として積み立てている減債基金はない。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地方債の現在高については、震災からの復旧・復興事業に注力するために休止していた事業を再開したことにより、平成２６年度以降増加傾向にあったが、令和元年度に約１２億円の繰上償還を行ったこともあり、新規発行額が元金償還額を下回ったため、減額となった。</a:t>
          </a:r>
        </a:p>
        <a:p>
          <a:r>
            <a:rPr kumimoji="1" lang="ja-JP" altLang="en-US" sz="1400">
              <a:latin typeface="ＭＳ ゴシック" pitchFamily="49" charset="-128"/>
              <a:ea typeface="ＭＳ ゴシック" pitchFamily="49" charset="-128"/>
            </a:rPr>
            <a:t>　公営企業債等繰入見込額については、令和４年度における公営企業債の元金償還額が当該年度の起債発行額を上回り、地方債現在高が減少したことにより、減額となった。</a:t>
          </a:r>
        </a:p>
        <a:p>
          <a:r>
            <a:rPr kumimoji="1" lang="ja-JP" altLang="en-US" sz="1400">
              <a:latin typeface="ＭＳ ゴシック" pitchFamily="49" charset="-128"/>
              <a:ea typeface="ＭＳ ゴシック" pitchFamily="49" charset="-128"/>
            </a:rPr>
            <a:t>　充当可能財源については、基金分で復興関係基金や教育施設及び文化施設管理基金において減額となったものの、財政調整基金積立金の増などにより増加した。</a:t>
          </a:r>
        </a:p>
        <a:p>
          <a:r>
            <a:rPr kumimoji="1" lang="ja-JP" altLang="en-US" sz="1400">
              <a:latin typeface="ＭＳ ゴシック" pitchFamily="49" charset="-128"/>
              <a:ea typeface="ＭＳ ゴシック" pitchFamily="49" charset="-128"/>
            </a:rPr>
            <a:t>　結果、将来負担比率の分子は前年度から減額となっている。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宮城県多賀城市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センター改修事業により教育施設及び文化施設管理基金を大きく取り崩した一方、令和３年度決算剰余金（５億５千万円）や公営住宅家賃低廉化分の交付金等（５億４千万円）を財政調整基金に積み立てたことなどにより、基金全体としては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・市庁舎耐震対策等事業を始めとした公共施設等総合管理計画に定められた大規模事業が集中する令和５年度以降について、多額の財源を必要とするため、基金残高は減少するものと見込まれる。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・多賀城南門等復元事業等基金については、特別史跡多賀城跡復元整備事業の進捗に伴い、大きく取り崩すことが見込まれる。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・ふるさと多賀城応援基金：まちの発展と充実を応援する個人又は団体からの寄附金を財源として、多くの人々が集う個性あふれるまちづくりに活用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・史跡のまち基金：多賀城の歴史、文化等を活かした魅力ある都市形成事業へ活用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・庁舎耐震対策等事業基金：市庁舎の耐震性能の確保、災害拠点機能の強化等に係る事業を円滑に行うため、市庁舎耐震対策等事業へ活用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・生涯学習推進基金：市民がその生涯の各時期において自主的に行う学習活動を支援するために活用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・東日本大震災復興基金：東日本大震災からの復旧及び復興に係る事業へ活用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・ふるさと多賀城応援基金：多賀城創建１３００年記念関連事業や学校施設の修繕といったまちづくりに係る各種事業に活用したため減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・史跡のまち基金：繰越事業の執行残額の積戻しと利子を積み立てたため横ばい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・生涯学習推進基金：生涯学習活動に対する補助金交付に活用したため減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・東日本大震災復興基金：防災情報管理事業や多賀城市震災経験・記録伝承事業といった復旧・復興事業に活用したため減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・史跡のまち基金：特別史跡多賀城跡復元整備事業の進捗に合わせ、取崩しを行う予定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・庁舎耐震対策等事業基金：庁舎建設工事の進捗に合わせ、取崩しを行う予定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・東日本大震災復興基金：各種復興事業の進捗に合わせ、取崩しを行う予定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及び地方消費税交付金等の伸びなどにより、財政調整基金を取り崩すことなく決算できたこと、令和３年度決算剰余金（５億５千万円）が積み立てられたこと、公営住宅家賃低廉化分の交付金等（５億４千万円）を積み立てたことなど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・財政調整基金の残高は、標準財政規模の１０％以上は保有するよう努める。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・土地貸付収入を積み立てる一方で、償還のため８千５百万円を取り崩したことにより減少となった。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・定期償還に活用予定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388DAC4-3949-4E86-8AE0-544ED7D1979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73B1CD2-4DF6-48D8-B218-2000EC27709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6566690-ADCA-44D6-A8F9-367DC0246B7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18D7373-DF24-4810-9CF6-91B0C905134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BFB7178-9912-4548-BF6D-E6F5FA8D1BA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E5E9D0E-E179-40DD-B560-1C8DF8CE7C9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F87C414-1719-4EC1-BF75-9A560681910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6F6ACEC-4124-42BA-9E37-878745E7840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DDC86DC-4103-41CD-AFD3-3EE0B09156E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584225C-EC8B-46EF-B4DD-3F47CDDA2F3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62,204
61,799
19.69
27,610,079
25,619,046
1,089,442
13,126,405
21,713,813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C08C7FB-9A82-42A2-8702-186E324AA38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E9561CF-F2D5-4E8B-B7E6-6C8B7FB585F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D1B940E-E5C3-4569-81CB-2EA3C0069AF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9197CFA-8022-4B63-B1F4-BEE3FD53609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925A183-8865-42CD-8EE2-D59F6C48315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DE4D0E2-405B-45E4-A4F5-214B5526ADF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82E2975-1463-407A-A647-F82F4CC806A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C481E2C-2DAF-4637-B644-5C0AB5E17DC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5A81F5B-2E02-4D2C-9EEA-C9D57290C6B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1DB1C93-E3F7-4E8F-9BD4-2DC985A1588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124D99D-A284-4BD8-99D6-E7DC4D2B5B5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EE30248-2B10-468A-A845-2DF4AC676D3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A3611C4-4C77-40A1-B93B-912804BD032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7A150C0-2EA1-47AE-AAFA-7EC3BB573BA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B81DABE-FE3D-4086-B9A9-23FF879FB5F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966F8FC-87DA-40E9-9B85-24304CC03E2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1887737-3688-44AA-AE9B-1350475F3C6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FFAFE11-7B2D-4021-9557-77AB07132D3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DF7086D-AEE3-440C-93F8-C61C1365331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9A564A9-0163-4BEC-AC2A-67884255A8C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B72050F-B3F1-4125-84AE-C4F1617CAD4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CA65C70-1A3F-4DFF-B19A-E3ACE9C846C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5D82914-DB42-4A7A-8368-A615B189522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39BA0BD-69F1-45D8-B174-5B7A8980B5A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8C58599-B103-44A9-923C-2CE71C1EC3E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22EAD96-BC6B-4A93-8696-1A597E8670F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96223FC-704D-4B99-A739-24642E26BAD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9E4B417-662B-4DAE-92FE-64329C4E972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3287D1C-7552-4E39-B039-649BF3E5A8F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304EF7E-B407-4704-9372-3EF3D8641A4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89E96CF-4D7E-4F80-A8DE-EA1BCFB110C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AE9E022-4356-4D8F-B567-7715E573573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974BEAB-9B7B-4953-990B-08862901F96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63681BD-909F-487B-8542-499B2CB8481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DD742F4-2818-47A2-9EDA-7A7533A9E4D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EAD349E-EE2F-44B5-A932-CC87C3CEA0B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C9A2932-A666-46FF-8C65-BA3360AA62B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について、全ての税目において増加している。市民税は、コロナ禍からの回復の兆しが見られ、固定資産税及び都市計画税は、前年度の減収支援措置が終了したことなどにより増加となったが、分母となる基準財政需要額が増加傾向にあり、財政力指数は微減。</a:t>
          </a:r>
        </a:p>
        <a:p>
          <a:r>
            <a:rPr kumimoji="1" lang="ja-JP" altLang="en-US" sz="1300">
              <a:latin typeface="ＭＳ Ｐゴシック" panose="020B0600070205080204" pitchFamily="50" charset="-128"/>
              <a:ea typeface="ＭＳ Ｐゴシック" panose="020B0600070205080204" pitchFamily="50" charset="-128"/>
            </a:rPr>
            <a:t>　引き続き既存企業の事業拡大等の推進及びふるさと・多賀城応援寄附確保の取組により、自主財源の回復に努めるとともに、経営プラン等に基づき、適正な定員管理による人件費の削減や事務事業の見直しによる歳出削減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4638F38-8627-4F39-87DD-9AB42E78E5D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87267B8-897E-4E8D-AD4A-29293EDC334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A90E320-929B-4A75-A06D-7C73C1FE8BD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84AA3739-AA68-4F96-8D02-1E49E0A31AB6}"/>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19013C9-C52C-43F1-A0AD-938617D0BA27}"/>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8D18BE18-0317-41AF-9710-055237F058F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CD357FC1-3FEA-4B73-A0CB-AF178F1AB50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0BCD7AB-D26C-4F83-84E0-D5F6906C41C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15391CC-CBCB-40D8-A4BB-A61A6D461E7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7659A954-EBD1-445E-977C-64A9E399C97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5F789E97-4A34-4B4F-90B2-CD1BAD51276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DA1BC5F7-A1AB-4A8C-A631-0935A36E856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70F9969-ED05-4E64-9A90-8086AD90CD1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C62A240-1C9D-4662-BF49-028C4E2E475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89A3B09-A8A6-4D06-AA43-B06D0054ADD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DEF7D3D6-35C1-423C-9B5A-40091DA1C32F}"/>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E926BFDB-ACA2-4249-9047-10DB7CA5643B}"/>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3605F44F-C245-42B1-9E3B-09A49C03F316}"/>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C40C917-E3E5-4B75-B185-183841BBF339}"/>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F6A6A69C-4E26-4EB2-B7C4-E69DD82B8F93}"/>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941E2A48-BB62-4D87-9CC8-AD36C9ADE398}"/>
            </a:ext>
          </a:extLst>
        </xdr:cNvPr>
        <xdr:cNvCxnSpPr/>
      </xdr:nvCxnSpPr>
      <xdr:spPr>
        <a:xfrm>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E064927F-F0CA-421F-9EE1-E7AD3E33B5AF}"/>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61EE7206-B1CA-4231-908E-242C2D94B664}"/>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id="{5CDC4343-0AFA-40F3-8B17-409B3DAF91B6}"/>
            </a:ext>
          </a:extLst>
        </xdr:cNvPr>
        <xdr:cNvCxnSpPr/>
      </xdr:nvCxnSpPr>
      <xdr:spPr>
        <a:xfrm>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4A86FA52-53AE-4AAB-BCEF-ED73ADA07A8E}"/>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C67A9DB6-08EC-452F-A0DB-8994871CD51E}"/>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7B50F401-48C4-4FDE-B3CA-64D168375C41}"/>
            </a:ext>
          </a:extLst>
        </xdr:cNvPr>
        <xdr:cNvCxnSpPr/>
      </xdr:nvCxnSpPr>
      <xdr:spPr>
        <a:xfrm flipV="1">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A165F8C3-C183-4BA6-B8BA-AE4276336DC6}"/>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47709AC-1449-4F2A-A3B1-BDC1DCD669A5}"/>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3D11820A-DD39-4FC7-AD3F-123BBCF36C18}"/>
            </a:ext>
          </a:extLst>
        </xdr:cNvPr>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CBA31A4-A5A6-4F8D-AB07-F02B3A91C763}"/>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E4980B67-B01F-4EB6-9FEA-873EB2D3CB1D}"/>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A69178C-9814-4D85-9D67-E648E01BEF25}"/>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3E62999B-FF2D-45E4-B012-14C1B908B43F}"/>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B7145D1-94A4-4959-AAB9-CFB4368EB15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627DA3F-A2E2-422F-A8D2-094221C5238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41AFFEF-9FF6-4E31-A9F9-5827B5A7A67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832377A-4367-4732-9887-2738F112F4D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5C113FE-957E-484C-8EE5-1F5EAFC9A80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D5B35192-822B-48DE-B77B-E1EFB93C6DB2}"/>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2BCC3E0E-45CF-4AFD-A42C-873B61F0AFCE}"/>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E48FBEDA-06A2-4B1E-8D2F-FFEC8B48C7F6}"/>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a:extLst>
            <a:ext uri="{FF2B5EF4-FFF2-40B4-BE49-F238E27FC236}">
              <a16:creationId xmlns:a16="http://schemas.microsoft.com/office/drawing/2014/main" id="{934C2EA9-EBE6-461B-95DB-9B5A64491D1C}"/>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55F04DA7-27CE-4AC6-B4E4-F0D98239385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867117A6-9FD8-4A50-9C6A-01B44FF86D48}"/>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AFA06A9E-BA8A-4948-8225-40B8EDE43B69}"/>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54E69FD2-3D8C-4125-B487-34E97F981B5F}"/>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B3517E6A-01E9-4CFE-9EB7-0F957D0CD46F}"/>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id="{918DDFEB-BD10-4E9A-8BB8-9A563A90E759}"/>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3F6A09D-9AC5-4ABC-B043-3EDE0D490CB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5C39202C-70EE-475E-A680-0DF37DF1643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58971C60-A2B5-455A-8A02-CD11180A7A3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B3E9B617-3F9A-4184-BE80-913929C2DAF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939BE3F-E6DF-4E85-88E4-057C62D26A9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2CCEAAD-82A9-4BA0-B3D7-2A2958927C5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51465612-D336-4909-9EA7-E8792058E25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836DE6F9-B37E-4567-8391-21A83F73CFF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D0831E3-949A-4A9E-85BD-026B8FC42B5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89C8373-0D3E-4C81-AD55-8D2C2E6EE39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172F0460-D63F-48E2-B99A-59A83A7587A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8F71FF8D-ED7E-4C28-8D23-837E38C0603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BE02FAF5-F12B-4B66-8DF1-246AAE05DF7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である市税及び地方消費税交付金等が増加したものの、普通交付税や臨時財政対策債が大幅に減少し、分子となる経常経費充当一般財源である公債費、扶助費、物件費等の増加により、昨年度に比べ３．３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内において下位である状況を踏まえ、既存企業の事業拡大等を推進し、自主財源の回復に努めるとともに、適正な定員管理による人件費の削減やプライマリーバランスを意識した市債の発行を行うなど、義務的経費の削減を図り、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15C9652-3E6B-42B5-A004-AC0F9EEA44E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D31924CD-869A-4DF6-863A-88309CBE3CB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879DB63-535E-4B09-8EC3-E0424B2874E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3839EB83-BD2E-48CE-8514-5EC7E28E29C5}"/>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7AD6AAAE-4D6E-494D-BEF5-3C6E2A17CC7B}"/>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E701BAFE-2644-42C3-807F-A8323E84BE77}"/>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D2BB5005-672C-436C-9D52-30EDCFBD1EF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21AFE768-592F-4468-8D66-23DB979EB79D}"/>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B880CDB7-38D4-4C5E-9FAF-38351C6CC4FB}"/>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C6423397-1257-46EC-B001-35EE7531654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389E5F30-6DE1-4CAB-BA5C-F3582D33931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3DD05EA8-21DC-4C5C-A094-86B9A33B664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13335</xdr:rowOff>
    </xdr:from>
    <xdr:to>
      <xdr:col>23</xdr:col>
      <xdr:colOff>133350</xdr:colOff>
      <xdr:row>66</xdr:row>
      <xdr:rowOff>46355</xdr:rowOff>
    </xdr:to>
    <xdr:cxnSp macro="">
      <xdr:nvCxnSpPr>
        <xdr:cNvPr id="123" name="直線コネクタ 122">
          <a:extLst>
            <a:ext uri="{FF2B5EF4-FFF2-40B4-BE49-F238E27FC236}">
              <a16:creationId xmlns:a16="http://schemas.microsoft.com/office/drawing/2014/main" id="{0DC98D90-3232-49D3-823A-E84220AE2C1E}"/>
            </a:ext>
          </a:extLst>
        </xdr:cNvPr>
        <xdr:cNvCxnSpPr/>
      </xdr:nvCxnSpPr>
      <xdr:spPr>
        <a:xfrm flipV="1">
          <a:off x="4953000" y="10300335"/>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18432</xdr:rowOff>
    </xdr:from>
    <xdr:ext cx="762000" cy="259045"/>
    <xdr:sp macro="" textlink="">
      <xdr:nvSpPr>
        <xdr:cNvPr id="124" name="財政構造の弾力性最小値テキスト">
          <a:extLst>
            <a:ext uri="{FF2B5EF4-FFF2-40B4-BE49-F238E27FC236}">
              <a16:creationId xmlns:a16="http://schemas.microsoft.com/office/drawing/2014/main" id="{B0E96164-81E0-446A-A601-411F9FE0D551}"/>
            </a:ext>
          </a:extLst>
        </xdr:cNvPr>
        <xdr:cNvSpPr txBox="1"/>
      </xdr:nvSpPr>
      <xdr:spPr>
        <a:xfrm>
          <a:off x="5041900" y="1133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46355</xdr:rowOff>
    </xdr:from>
    <xdr:to>
      <xdr:col>24</xdr:col>
      <xdr:colOff>12700</xdr:colOff>
      <xdr:row>66</xdr:row>
      <xdr:rowOff>46355</xdr:rowOff>
    </xdr:to>
    <xdr:cxnSp macro="">
      <xdr:nvCxnSpPr>
        <xdr:cNvPr id="125" name="直線コネクタ 124">
          <a:extLst>
            <a:ext uri="{FF2B5EF4-FFF2-40B4-BE49-F238E27FC236}">
              <a16:creationId xmlns:a16="http://schemas.microsoft.com/office/drawing/2014/main" id="{9778FEB8-B56C-4D8A-A4CB-F951C06D2AE6}"/>
            </a:ext>
          </a:extLst>
        </xdr:cNvPr>
        <xdr:cNvCxnSpPr/>
      </xdr:nvCxnSpPr>
      <xdr:spPr>
        <a:xfrm>
          <a:off x="4864100" y="1136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99712</xdr:rowOff>
    </xdr:from>
    <xdr:ext cx="762000" cy="259045"/>
    <xdr:sp macro="" textlink="">
      <xdr:nvSpPr>
        <xdr:cNvPr id="126" name="財政構造の弾力性最大値テキスト">
          <a:extLst>
            <a:ext uri="{FF2B5EF4-FFF2-40B4-BE49-F238E27FC236}">
              <a16:creationId xmlns:a16="http://schemas.microsoft.com/office/drawing/2014/main" id="{8EEF99AC-CE79-4E7F-AD97-E7F25D1AF53D}"/>
            </a:ext>
          </a:extLst>
        </xdr:cNvPr>
        <xdr:cNvSpPr txBox="1"/>
      </xdr:nvSpPr>
      <xdr:spPr>
        <a:xfrm>
          <a:off x="50419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13335</xdr:rowOff>
    </xdr:from>
    <xdr:to>
      <xdr:col>24</xdr:col>
      <xdr:colOff>12700</xdr:colOff>
      <xdr:row>60</xdr:row>
      <xdr:rowOff>13335</xdr:rowOff>
    </xdr:to>
    <xdr:cxnSp macro="">
      <xdr:nvCxnSpPr>
        <xdr:cNvPr id="127" name="直線コネクタ 126">
          <a:extLst>
            <a:ext uri="{FF2B5EF4-FFF2-40B4-BE49-F238E27FC236}">
              <a16:creationId xmlns:a16="http://schemas.microsoft.com/office/drawing/2014/main" id="{1729FB6F-C37A-4A76-AE06-CE68F18D0C20}"/>
            </a:ext>
          </a:extLst>
        </xdr:cNvPr>
        <xdr:cNvCxnSpPr/>
      </xdr:nvCxnSpPr>
      <xdr:spPr>
        <a:xfrm>
          <a:off x="4864100" y="1030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66</xdr:row>
      <xdr:rowOff>40322</xdr:rowOff>
    </xdr:to>
    <xdr:cxnSp macro="">
      <xdr:nvCxnSpPr>
        <xdr:cNvPr id="128" name="直線コネクタ 127">
          <a:extLst>
            <a:ext uri="{FF2B5EF4-FFF2-40B4-BE49-F238E27FC236}">
              <a16:creationId xmlns:a16="http://schemas.microsoft.com/office/drawing/2014/main" id="{FD7BD98B-C25C-4EEE-8F65-751038AE3119}"/>
            </a:ext>
          </a:extLst>
        </xdr:cNvPr>
        <xdr:cNvCxnSpPr/>
      </xdr:nvCxnSpPr>
      <xdr:spPr>
        <a:xfrm>
          <a:off x="4114800" y="11156950"/>
          <a:ext cx="8382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86059</xdr:rowOff>
    </xdr:from>
    <xdr:ext cx="762000" cy="259045"/>
    <xdr:sp macro="" textlink="">
      <xdr:nvSpPr>
        <xdr:cNvPr id="129" name="財政構造の弾力性平均値テキスト">
          <a:extLst>
            <a:ext uri="{FF2B5EF4-FFF2-40B4-BE49-F238E27FC236}">
              <a16:creationId xmlns:a16="http://schemas.microsoft.com/office/drawing/2014/main" id="{73E7EA64-C883-498D-A6E4-40A83E9271AB}"/>
            </a:ext>
          </a:extLst>
        </xdr:cNvPr>
        <xdr:cNvSpPr txBox="1"/>
      </xdr:nvSpPr>
      <xdr:spPr>
        <a:xfrm>
          <a:off x="5041900" y="1071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30" name="フローチャート: 判断 129">
          <a:extLst>
            <a:ext uri="{FF2B5EF4-FFF2-40B4-BE49-F238E27FC236}">
              <a16:creationId xmlns:a16="http://schemas.microsoft.com/office/drawing/2014/main" id="{980D3FF8-C99C-4DCC-9216-22E9A3BE4963}"/>
            </a:ext>
          </a:extLst>
        </xdr:cNvPr>
        <xdr:cNvSpPr/>
      </xdr:nvSpPr>
      <xdr:spPr>
        <a:xfrm>
          <a:off x="49022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58420</xdr:rowOff>
    </xdr:to>
    <xdr:cxnSp macro="">
      <xdr:nvCxnSpPr>
        <xdr:cNvPr id="131" name="直線コネクタ 130">
          <a:extLst>
            <a:ext uri="{FF2B5EF4-FFF2-40B4-BE49-F238E27FC236}">
              <a16:creationId xmlns:a16="http://schemas.microsoft.com/office/drawing/2014/main" id="{1DC03072-8BB6-4893-9580-C3002C7A7708}"/>
            </a:ext>
          </a:extLst>
        </xdr:cNvPr>
        <xdr:cNvCxnSpPr/>
      </xdr:nvCxnSpPr>
      <xdr:spPr>
        <a:xfrm flipV="1">
          <a:off x="3225800" y="111569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23813</xdr:rowOff>
    </xdr:from>
    <xdr:to>
      <xdr:col>19</xdr:col>
      <xdr:colOff>184150</xdr:colOff>
      <xdr:row>62</xdr:row>
      <xdr:rowOff>125413</xdr:rowOff>
    </xdr:to>
    <xdr:sp macro="" textlink="">
      <xdr:nvSpPr>
        <xdr:cNvPr id="132" name="フローチャート: 判断 131">
          <a:extLst>
            <a:ext uri="{FF2B5EF4-FFF2-40B4-BE49-F238E27FC236}">
              <a16:creationId xmlns:a16="http://schemas.microsoft.com/office/drawing/2014/main" id="{C76B78E3-FCE3-404A-BCFA-E950A712F135}"/>
            </a:ext>
          </a:extLst>
        </xdr:cNvPr>
        <xdr:cNvSpPr/>
      </xdr:nvSpPr>
      <xdr:spPr>
        <a:xfrm>
          <a:off x="4064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135590</xdr:rowOff>
    </xdr:from>
    <xdr:ext cx="736600" cy="259045"/>
    <xdr:sp macro="" textlink="">
      <xdr:nvSpPr>
        <xdr:cNvPr id="133" name="テキスト ボックス 132">
          <a:extLst>
            <a:ext uri="{FF2B5EF4-FFF2-40B4-BE49-F238E27FC236}">
              <a16:creationId xmlns:a16="http://schemas.microsoft.com/office/drawing/2014/main" id="{A6B5C77A-AFA9-4D24-9CEA-DFADE173B6CB}"/>
            </a:ext>
          </a:extLst>
        </xdr:cNvPr>
        <xdr:cNvSpPr txBox="1"/>
      </xdr:nvSpPr>
      <xdr:spPr>
        <a:xfrm>
          <a:off x="3733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67</xdr:row>
      <xdr:rowOff>25718</xdr:rowOff>
    </xdr:to>
    <xdr:cxnSp macro="">
      <xdr:nvCxnSpPr>
        <xdr:cNvPr id="134" name="直線コネクタ 133">
          <a:extLst>
            <a:ext uri="{FF2B5EF4-FFF2-40B4-BE49-F238E27FC236}">
              <a16:creationId xmlns:a16="http://schemas.microsoft.com/office/drawing/2014/main" id="{A11A8FD9-7747-41BC-9288-782079919F62}"/>
            </a:ext>
          </a:extLst>
        </xdr:cNvPr>
        <xdr:cNvCxnSpPr/>
      </xdr:nvCxnSpPr>
      <xdr:spPr>
        <a:xfrm flipV="1">
          <a:off x="2336800" y="1137412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153988</xdr:rowOff>
    </xdr:from>
    <xdr:to>
      <xdr:col>15</xdr:col>
      <xdr:colOff>133350</xdr:colOff>
      <xdr:row>64</xdr:row>
      <xdr:rowOff>84138</xdr:rowOff>
    </xdr:to>
    <xdr:sp macro="" textlink="">
      <xdr:nvSpPr>
        <xdr:cNvPr id="135" name="フローチャート: 判断 134">
          <a:extLst>
            <a:ext uri="{FF2B5EF4-FFF2-40B4-BE49-F238E27FC236}">
              <a16:creationId xmlns:a16="http://schemas.microsoft.com/office/drawing/2014/main" id="{B15E3FB3-DFB7-4FFD-8853-878F52343108}"/>
            </a:ext>
          </a:extLst>
        </xdr:cNvPr>
        <xdr:cNvSpPr/>
      </xdr:nvSpPr>
      <xdr:spPr>
        <a:xfrm>
          <a:off x="3175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94315</xdr:rowOff>
    </xdr:from>
    <xdr:ext cx="762000" cy="259045"/>
    <xdr:sp macro="" textlink="">
      <xdr:nvSpPr>
        <xdr:cNvPr id="136" name="テキスト ボックス 135">
          <a:extLst>
            <a:ext uri="{FF2B5EF4-FFF2-40B4-BE49-F238E27FC236}">
              <a16:creationId xmlns:a16="http://schemas.microsoft.com/office/drawing/2014/main" id="{9ABEF17C-5579-48FC-8560-CC1092BEE87B}"/>
            </a:ext>
          </a:extLst>
        </xdr:cNvPr>
        <xdr:cNvSpPr txBox="1"/>
      </xdr:nvSpPr>
      <xdr:spPr>
        <a:xfrm>
          <a:off x="2844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25718</xdr:rowOff>
    </xdr:from>
    <xdr:to>
      <xdr:col>11</xdr:col>
      <xdr:colOff>31750</xdr:colOff>
      <xdr:row>67</xdr:row>
      <xdr:rowOff>25718</xdr:rowOff>
    </xdr:to>
    <xdr:cxnSp macro="">
      <xdr:nvCxnSpPr>
        <xdr:cNvPr id="137" name="直線コネクタ 136">
          <a:extLst>
            <a:ext uri="{FF2B5EF4-FFF2-40B4-BE49-F238E27FC236}">
              <a16:creationId xmlns:a16="http://schemas.microsoft.com/office/drawing/2014/main" id="{64E22EC3-B323-47CA-88A9-540804D67052}"/>
            </a:ext>
          </a:extLst>
        </xdr:cNvPr>
        <xdr:cNvCxnSpPr/>
      </xdr:nvCxnSpPr>
      <xdr:spPr>
        <a:xfrm>
          <a:off x="1447800" y="11512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6668</xdr:rowOff>
    </xdr:from>
    <xdr:to>
      <xdr:col>11</xdr:col>
      <xdr:colOff>82550</xdr:colOff>
      <xdr:row>64</xdr:row>
      <xdr:rowOff>108268</xdr:rowOff>
    </xdr:to>
    <xdr:sp macro="" textlink="">
      <xdr:nvSpPr>
        <xdr:cNvPr id="138" name="フローチャート: 判断 137">
          <a:extLst>
            <a:ext uri="{FF2B5EF4-FFF2-40B4-BE49-F238E27FC236}">
              <a16:creationId xmlns:a16="http://schemas.microsoft.com/office/drawing/2014/main" id="{1846741E-1D9A-4A5F-ABE2-3536C2B37341}"/>
            </a:ext>
          </a:extLst>
        </xdr:cNvPr>
        <xdr:cNvSpPr/>
      </xdr:nvSpPr>
      <xdr:spPr>
        <a:xfrm>
          <a:off x="2286000" y="109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118445</xdr:rowOff>
    </xdr:from>
    <xdr:ext cx="762000" cy="259045"/>
    <xdr:sp macro="" textlink="">
      <xdr:nvSpPr>
        <xdr:cNvPr id="139" name="テキスト ボックス 138">
          <a:extLst>
            <a:ext uri="{FF2B5EF4-FFF2-40B4-BE49-F238E27FC236}">
              <a16:creationId xmlns:a16="http://schemas.microsoft.com/office/drawing/2014/main" id="{33B69553-3143-4743-BF32-F9FC1AA61791}"/>
            </a:ext>
          </a:extLst>
        </xdr:cNvPr>
        <xdr:cNvSpPr txBox="1"/>
      </xdr:nvSpPr>
      <xdr:spPr>
        <a:xfrm>
          <a:off x="1955800" y="1074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166053</xdr:rowOff>
    </xdr:from>
    <xdr:to>
      <xdr:col>7</xdr:col>
      <xdr:colOff>31750</xdr:colOff>
      <xdr:row>64</xdr:row>
      <xdr:rowOff>96203</xdr:rowOff>
    </xdr:to>
    <xdr:sp macro="" textlink="">
      <xdr:nvSpPr>
        <xdr:cNvPr id="140" name="フローチャート: 判断 139">
          <a:extLst>
            <a:ext uri="{FF2B5EF4-FFF2-40B4-BE49-F238E27FC236}">
              <a16:creationId xmlns:a16="http://schemas.microsoft.com/office/drawing/2014/main" id="{FBB02526-23B8-43D3-A251-2E98CF868D0D}"/>
            </a:ext>
          </a:extLst>
        </xdr:cNvPr>
        <xdr:cNvSpPr/>
      </xdr:nvSpPr>
      <xdr:spPr>
        <a:xfrm>
          <a:off x="1397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106380</xdr:rowOff>
    </xdr:from>
    <xdr:ext cx="762000" cy="259045"/>
    <xdr:sp macro="" textlink="">
      <xdr:nvSpPr>
        <xdr:cNvPr id="141" name="テキスト ボックス 140">
          <a:extLst>
            <a:ext uri="{FF2B5EF4-FFF2-40B4-BE49-F238E27FC236}">
              <a16:creationId xmlns:a16="http://schemas.microsoft.com/office/drawing/2014/main" id="{A7118CCB-7A60-4DA7-8DD8-7FC9B945ECFF}"/>
            </a:ext>
          </a:extLst>
        </xdr:cNvPr>
        <xdr:cNvSpPr txBox="1"/>
      </xdr:nvSpPr>
      <xdr:spPr>
        <a:xfrm>
          <a:off x="1066800" y="107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7C71FC18-DFE8-4FE1-9FE0-D2CCA8C0624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75A91D13-49FF-473F-BA02-F7DF877DD1B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FE9EA26D-EAE3-4CD3-BEFA-C5D36452383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788653C-C7DA-44D2-8418-7A3B06DF8FC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376D78A-C1DF-4976-B910-ABAAB4EEB63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160972</xdr:rowOff>
    </xdr:from>
    <xdr:to>
      <xdr:col>23</xdr:col>
      <xdr:colOff>184150</xdr:colOff>
      <xdr:row>66</xdr:row>
      <xdr:rowOff>91122</xdr:rowOff>
    </xdr:to>
    <xdr:sp macro="" textlink="">
      <xdr:nvSpPr>
        <xdr:cNvPr id="147" name="楕円 146">
          <a:extLst>
            <a:ext uri="{FF2B5EF4-FFF2-40B4-BE49-F238E27FC236}">
              <a16:creationId xmlns:a16="http://schemas.microsoft.com/office/drawing/2014/main" id="{11AC25D7-848F-4D18-B525-D95453619D8A}"/>
            </a:ext>
          </a:extLst>
        </xdr:cNvPr>
        <xdr:cNvSpPr/>
      </xdr:nvSpPr>
      <xdr:spPr>
        <a:xfrm>
          <a:off x="4902200" y="113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56849</xdr:rowOff>
    </xdr:from>
    <xdr:ext cx="762000" cy="259045"/>
    <xdr:sp macro="" textlink="">
      <xdr:nvSpPr>
        <xdr:cNvPr id="148" name="財政構造の弾力性該当値テキスト">
          <a:extLst>
            <a:ext uri="{FF2B5EF4-FFF2-40B4-BE49-F238E27FC236}">
              <a16:creationId xmlns:a16="http://schemas.microsoft.com/office/drawing/2014/main" id="{149ACE6F-FF37-4F73-B6DB-A27DA4DAE542}"/>
            </a:ext>
          </a:extLst>
        </xdr:cNvPr>
        <xdr:cNvSpPr txBox="1"/>
      </xdr:nvSpPr>
      <xdr:spPr>
        <a:xfrm>
          <a:off x="5041900" y="1120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49" name="楕円 148">
          <a:extLst>
            <a:ext uri="{FF2B5EF4-FFF2-40B4-BE49-F238E27FC236}">
              <a16:creationId xmlns:a16="http://schemas.microsoft.com/office/drawing/2014/main" id="{2510783E-55E0-44DC-AD05-063EC6E62546}"/>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0" name="テキスト ボックス 149">
          <a:extLst>
            <a:ext uri="{FF2B5EF4-FFF2-40B4-BE49-F238E27FC236}">
              <a16:creationId xmlns:a16="http://schemas.microsoft.com/office/drawing/2014/main" id="{CC6B7EC8-C777-48EF-A15A-01B4CECEC525}"/>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1" name="楕円 150">
          <a:extLst>
            <a:ext uri="{FF2B5EF4-FFF2-40B4-BE49-F238E27FC236}">
              <a16:creationId xmlns:a16="http://schemas.microsoft.com/office/drawing/2014/main" id="{AAC72B7F-3FE0-469E-ACB0-C2DF3B1F80A4}"/>
            </a:ext>
          </a:extLst>
        </xdr:cNvPr>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2" name="テキスト ボックス 151">
          <a:extLst>
            <a:ext uri="{FF2B5EF4-FFF2-40B4-BE49-F238E27FC236}">
              <a16:creationId xmlns:a16="http://schemas.microsoft.com/office/drawing/2014/main" id="{18B96D3D-0B93-41C7-AE11-D8053DD16DB2}"/>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146368</xdr:rowOff>
    </xdr:from>
    <xdr:to>
      <xdr:col>11</xdr:col>
      <xdr:colOff>82550</xdr:colOff>
      <xdr:row>67</xdr:row>
      <xdr:rowOff>76518</xdr:rowOff>
    </xdr:to>
    <xdr:sp macro="" textlink="">
      <xdr:nvSpPr>
        <xdr:cNvPr id="153" name="楕円 152">
          <a:extLst>
            <a:ext uri="{FF2B5EF4-FFF2-40B4-BE49-F238E27FC236}">
              <a16:creationId xmlns:a16="http://schemas.microsoft.com/office/drawing/2014/main" id="{3A04F8AA-0BD7-4013-8442-292B6BD244BE}"/>
            </a:ext>
          </a:extLst>
        </xdr:cNvPr>
        <xdr:cNvSpPr/>
      </xdr:nvSpPr>
      <xdr:spPr>
        <a:xfrm>
          <a:off x="2286000" y="114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61295</xdr:rowOff>
    </xdr:from>
    <xdr:ext cx="762000" cy="259045"/>
    <xdr:sp macro="" textlink="">
      <xdr:nvSpPr>
        <xdr:cNvPr id="154" name="テキスト ボックス 153">
          <a:extLst>
            <a:ext uri="{FF2B5EF4-FFF2-40B4-BE49-F238E27FC236}">
              <a16:creationId xmlns:a16="http://schemas.microsoft.com/office/drawing/2014/main" id="{C7E6C5F7-A62C-4C85-95A1-CE44590AFF82}"/>
            </a:ext>
          </a:extLst>
        </xdr:cNvPr>
        <xdr:cNvSpPr txBox="1"/>
      </xdr:nvSpPr>
      <xdr:spPr>
        <a:xfrm>
          <a:off x="1955800" y="1154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146368</xdr:rowOff>
    </xdr:from>
    <xdr:to>
      <xdr:col>7</xdr:col>
      <xdr:colOff>31750</xdr:colOff>
      <xdr:row>67</xdr:row>
      <xdr:rowOff>76518</xdr:rowOff>
    </xdr:to>
    <xdr:sp macro="" textlink="">
      <xdr:nvSpPr>
        <xdr:cNvPr id="155" name="楕円 154">
          <a:extLst>
            <a:ext uri="{FF2B5EF4-FFF2-40B4-BE49-F238E27FC236}">
              <a16:creationId xmlns:a16="http://schemas.microsoft.com/office/drawing/2014/main" id="{69C62BAA-EACD-44A7-B769-E07EEA446811}"/>
            </a:ext>
          </a:extLst>
        </xdr:cNvPr>
        <xdr:cNvSpPr/>
      </xdr:nvSpPr>
      <xdr:spPr>
        <a:xfrm>
          <a:off x="1397000" y="114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61295</xdr:rowOff>
    </xdr:from>
    <xdr:ext cx="762000" cy="259045"/>
    <xdr:sp macro="" textlink="">
      <xdr:nvSpPr>
        <xdr:cNvPr id="156" name="テキスト ボックス 155">
          <a:extLst>
            <a:ext uri="{FF2B5EF4-FFF2-40B4-BE49-F238E27FC236}">
              <a16:creationId xmlns:a16="http://schemas.microsoft.com/office/drawing/2014/main" id="{CCB81566-096E-4CB4-BA49-22ADD0C9BDA3}"/>
            </a:ext>
          </a:extLst>
        </xdr:cNvPr>
        <xdr:cNvSpPr txBox="1"/>
      </xdr:nvSpPr>
      <xdr:spPr>
        <a:xfrm>
          <a:off x="1066800" y="1154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71D54333-BE5B-4BD0-93E5-A4EC2ECED9F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16F0887B-D82E-435E-8C85-D30628EB92A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CF4628B6-AD30-435B-BEBD-C385350DFF0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DB15069F-8F5B-4B78-BE8E-467CDC87F0B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77BF31F3-9AFC-458A-84AC-225D8B59F28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DA3CAF79-1F69-450F-A54E-1AFC8485E4A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6970BB6-8F27-418E-9869-7C772434120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5BB6F020-F486-4BCE-8CDE-D0B07FE130A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F84B94BA-77D7-4B74-842B-BC3C3A5F82B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3B516F0-772C-4D28-9BB0-04C2A87E416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AD168F24-FF6A-4ADC-B6D6-6CD5E914CDB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504867A0-1968-4D6C-B489-576443EAC11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8EFDD5FE-0C66-424E-9A43-6364A24F134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復旧・復興事業の進捗により、埋蔵文化財調査受託事業（ほ場整備）の人件費が皆減となったものの、昨今の物価価格高騰に伴い物件費が増となり、全体として微増となった。</a:t>
          </a:r>
        </a:p>
        <a:p>
          <a:r>
            <a:rPr kumimoji="1" lang="ja-JP" altLang="en-US" sz="1300">
              <a:latin typeface="ＭＳ Ｐゴシック" panose="020B0600070205080204" pitchFamily="50" charset="-128"/>
              <a:ea typeface="ＭＳ Ｐゴシック" panose="020B0600070205080204" pitchFamily="50" charset="-128"/>
            </a:rPr>
            <a:t>　これらの状況を踏まえて、引き続き適正な定員管理による人件費の抑制や物件費の見直しに努めていく。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A90A0C8F-D6F1-43ED-A389-F3C81628E37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B18E1D9C-4809-41CB-A9BA-46AE6D1DAEA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1954C47E-C6E1-4765-A7F8-2BBA303BACA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3DE82FBA-A880-4849-8643-4F65DD88522E}"/>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57E4D7C2-A31E-4576-9880-4CEAB2BB5C6C}"/>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AC4A615F-A7F6-4511-A028-40647C17017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EC97897B-D420-43DC-B6A8-E8F53E8A7725}"/>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AF070606-33F9-431F-9600-B30E009C04C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23B79654-44FB-4914-AC93-8470A18997B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1DE24EFF-E3FD-46A1-B8A4-7D31A24E9E52}"/>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A8F413F5-C9BC-41E7-97DC-DC5E0694E1E3}"/>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6FAAC2C2-9E67-4756-94FE-C2B2DE13058E}"/>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CBDFA662-CEED-4A4E-B03A-DE4CCF3DC1A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CCF8E589-0EDC-41E4-84A5-158495B1D9EE}"/>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F5ECB3D2-61F7-464F-903A-9E0915E23236}"/>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19221EA6-DA44-466F-AED9-B8FF4A471B2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D2F70BD5-687C-477A-910D-B71FB798FFC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118773E9-52BA-4A82-BE24-200078E8F2E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88" name="直線コネクタ 187">
          <a:extLst>
            <a:ext uri="{FF2B5EF4-FFF2-40B4-BE49-F238E27FC236}">
              <a16:creationId xmlns:a16="http://schemas.microsoft.com/office/drawing/2014/main" id="{3DB92969-B77B-4F09-A67A-4C71709A4771}"/>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89" name="人件費・物件費等の状況最小値テキスト">
          <a:extLst>
            <a:ext uri="{FF2B5EF4-FFF2-40B4-BE49-F238E27FC236}">
              <a16:creationId xmlns:a16="http://schemas.microsoft.com/office/drawing/2014/main" id="{15F6C38B-DA30-44C2-8B7D-864C3340F13B}"/>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0" name="直線コネクタ 189">
          <a:extLst>
            <a:ext uri="{FF2B5EF4-FFF2-40B4-BE49-F238E27FC236}">
              <a16:creationId xmlns:a16="http://schemas.microsoft.com/office/drawing/2014/main" id="{F8B7D3ED-968B-498A-B33B-43EA4D7250E3}"/>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1" name="人件費・物件費等の状況最大値テキスト">
          <a:extLst>
            <a:ext uri="{FF2B5EF4-FFF2-40B4-BE49-F238E27FC236}">
              <a16:creationId xmlns:a16="http://schemas.microsoft.com/office/drawing/2014/main" id="{9FEE6D2D-1751-4EB2-AF3D-D1A1E38BD577}"/>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2" name="直線コネクタ 191">
          <a:extLst>
            <a:ext uri="{FF2B5EF4-FFF2-40B4-BE49-F238E27FC236}">
              <a16:creationId xmlns:a16="http://schemas.microsoft.com/office/drawing/2014/main" id="{48F4229B-6363-405B-A7F0-4774E45929DF}"/>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114264</xdr:rowOff>
    </xdr:from>
    <xdr:to>
      <xdr:col>23</xdr:col>
      <xdr:colOff>133350</xdr:colOff>
      <xdr:row>82</xdr:row>
      <xdr:rowOff>118551</xdr:rowOff>
    </xdr:to>
    <xdr:cxnSp macro="">
      <xdr:nvCxnSpPr>
        <xdr:cNvPr id="193" name="直線コネクタ 192">
          <a:extLst>
            <a:ext uri="{FF2B5EF4-FFF2-40B4-BE49-F238E27FC236}">
              <a16:creationId xmlns:a16="http://schemas.microsoft.com/office/drawing/2014/main" id="{FFED684F-46F0-4C07-8029-2BB4C300F5A1}"/>
            </a:ext>
          </a:extLst>
        </xdr:cNvPr>
        <xdr:cNvCxnSpPr/>
      </xdr:nvCxnSpPr>
      <xdr:spPr>
        <a:xfrm>
          <a:off x="4114800" y="14173164"/>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4" name="人件費・物件費等の状況平均値テキスト">
          <a:extLst>
            <a:ext uri="{FF2B5EF4-FFF2-40B4-BE49-F238E27FC236}">
              <a16:creationId xmlns:a16="http://schemas.microsoft.com/office/drawing/2014/main" id="{C086DB82-D115-43EB-A1EB-3EDDCBA88914}"/>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5" name="フローチャート: 判断 194">
          <a:extLst>
            <a:ext uri="{FF2B5EF4-FFF2-40B4-BE49-F238E27FC236}">
              <a16:creationId xmlns:a16="http://schemas.microsoft.com/office/drawing/2014/main" id="{7B396117-61DC-43E0-8882-9745CD0FCA62}"/>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71647</xdr:rowOff>
    </xdr:from>
    <xdr:to>
      <xdr:col>19</xdr:col>
      <xdr:colOff>133350</xdr:colOff>
      <xdr:row>82</xdr:row>
      <xdr:rowOff>114264</xdr:rowOff>
    </xdr:to>
    <xdr:cxnSp macro="">
      <xdr:nvCxnSpPr>
        <xdr:cNvPr id="196" name="直線コネクタ 195">
          <a:extLst>
            <a:ext uri="{FF2B5EF4-FFF2-40B4-BE49-F238E27FC236}">
              <a16:creationId xmlns:a16="http://schemas.microsoft.com/office/drawing/2014/main" id="{2B482832-31F0-47AF-B09A-3B16C9C0AB40}"/>
            </a:ext>
          </a:extLst>
        </xdr:cNvPr>
        <xdr:cNvCxnSpPr/>
      </xdr:nvCxnSpPr>
      <xdr:spPr>
        <a:xfrm>
          <a:off x="3225800" y="14130547"/>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197" name="フローチャート: 判断 196">
          <a:extLst>
            <a:ext uri="{FF2B5EF4-FFF2-40B4-BE49-F238E27FC236}">
              <a16:creationId xmlns:a16="http://schemas.microsoft.com/office/drawing/2014/main" id="{3D3FACAD-62DA-49EA-93AC-B1EB86ED04D4}"/>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198" name="テキスト ボックス 197">
          <a:extLst>
            <a:ext uri="{FF2B5EF4-FFF2-40B4-BE49-F238E27FC236}">
              <a16:creationId xmlns:a16="http://schemas.microsoft.com/office/drawing/2014/main" id="{6FD15649-8AC9-48E9-AB7D-127BE20BF22C}"/>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110393</xdr:rowOff>
    </xdr:from>
    <xdr:to>
      <xdr:col>15</xdr:col>
      <xdr:colOff>82550</xdr:colOff>
      <xdr:row>82</xdr:row>
      <xdr:rowOff>71647</xdr:rowOff>
    </xdr:to>
    <xdr:cxnSp macro="">
      <xdr:nvCxnSpPr>
        <xdr:cNvPr id="199" name="直線コネクタ 198">
          <a:extLst>
            <a:ext uri="{FF2B5EF4-FFF2-40B4-BE49-F238E27FC236}">
              <a16:creationId xmlns:a16="http://schemas.microsoft.com/office/drawing/2014/main" id="{B6B4D398-4AE8-4251-8CF2-C22F556EEA76}"/>
            </a:ext>
          </a:extLst>
        </xdr:cNvPr>
        <xdr:cNvCxnSpPr/>
      </xdr:nvCxnSpPr>
      <xdr:spPr>
        <a:xfrm>
          <a:off x="2336800" y="13997843"/>
          <a:ext cx="889000" cy="13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0" name="フローチャート: 判断 199">
          <a:extLst>
            <a:ext uri="{FF2B5EF4-FFF2-40B4-BE49-F238E27FC236}">
              <a16:creationId xmlns:a16="http://schemas.microsoft.com/office/drawing/2014/main" id="{96D5C147-4463-43BE-83ED-6AA8EF46E3E5}"/>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1" name="テキスト ボックス 200">
          <a:extLst>
            <a:ext uri="{FF2B5EF4-FFF2-40B4-BE49-F238E27FC236}">
              <a16:creationId xmlns:a16="http://schemas.microsoft.com/office/drawing/2014/main" id="{D821D4E2-2335-4F51-B0D5-7A207EA6EF7F}"/>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110393</xdr:rowOff>
    </xdr:from>
    <xdr:to>
      <xdr:col>11</xdr:col>
      <xdr:colOff>31750</xdr:colOff>
      <xdr:row>81</xdr:row>
      <xdr:rowOff>126940</xdr:rowOff>
    </xdr:to>
    <xdr:cxnSp macro="">
      <xdr:nvCxnSpPr>
        <xdr:cNvPr id="202" name="直線コネクタ 201">
          <a:extLst>
            <a:ext uri="{FF2B5EF4-FFF2-40B4-BE49-F238E27FC236}">
              <a16:creationId xmlns:a16="http://schemas.microsoft.com/office/drawing/2014/main" id="{F9DC0573-FD5F-4BB7-A8BB-CB2E1AB1153D}"/>
            </a:ext>
          </a:extLst>
        </xdr:cNvPr>
        <xdr:cNvCxnSpPr/>
      </xdr:nvCxnSpPr>
      <xdr:spPr>
        <a:xfrm flipV="1">
          <a:off x="1447800" y="13997843"/>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3" name="フローチャート: 判断 202">
          <a:extLst>
            <a:ext uri="{FF2B5EF4-FFF2-40B4-BE49-F238E27FC236}">
              <a16:creationId xmlns:a16="http://schemas.microsoft.com/office/drawing/2014/main" id="{7BADBC71-6F46-4B26-9CE2-71290001219A}"/>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4" name="テキスト ボックス 203">
          <a:extLst>
            <a:ext uri="{FF2B5EF4-FFF2-40B4-BE49-F238E27FC236}">
              <a16:creationId xmlns:a16="http://schemas.microsoft.com/office/drawing/2014/main" id="{E69D852E-475C-4C67-98D8-0AF277D8C7F3}"/>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5" name="フローチャート: 判断 204">
          <a:extLst>
            <a:ext uri="{FF2B5EF4-FFF2-40B4-BE49-F238E27FC236}">
              <a16:creationId xmlns:a16="http://schemas.microsoft.com/office/drawing/2014/main" id="{ADDC3DAB-FC3E-4DE4-88A7-DDDCF4A60FCE}"/>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D7629FF0-E34D-4005-8727-8334C085D056}"/>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701A0F5-6F80-4C82-9DDC-9304191E013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5A88624-C4C8-4B1A-B3CF-4B76D7A2A23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93F2C81-C1FA-4179-9E6B-99DA2DC44FC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F0819D1-13FD-4DFB-A345-7D253911699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21668B7-C9EB-46BB-8ECD-37D30C58E6A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67751</xdr:rowOff>
    </xdr:from>
    <xdr:to>
      <xdr:col>23</xdr:col>
      <xdr:colOff>184150</xdr:colOff>
      <xdr:row>82</xdr:row>
      <xdr:rowOff>169351</xdr:rowOff>
    </xdr:to>
    <xdr:sp macro="" textlink="">
      <xdr:nvSpPr>
        <xdr:cNvPr id="212" name="楕円 211">
          <a:extLst>
            <a:ext uri="{FF2B5EF4-FFF2-40B4-BE49-F238E27FC236}">
              <a16:creationId xmlns:a16="http://schemas.microsoft.com/office/drawing/2014/main" id="{457A67D8-32C6-4F7A-81E5-41CE7902ECE3}"/>
            </a:ext>
          </a:extLst>
        </xdr:cNvPr>
        <xdr:cNvSpPr/>
      </xdr:nvSpPr>
      <xdr:spPr>
        <a:xfrm>
          <a:off x="4902200" y="141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84278</xdr:rowOff>
    </xdr:from>
    <xdr:ext cx="762000" cy="259045"/>
    <xdr:sp macro="" textlink="">
      <xdr:nvSpPr>
        <xdr:cNvPr id="213" name="人件費・物件費等の状況該当値テキスト">
          <a:extLst>
            <a:ext uri="{FF2B5EF4-FFF2-40B4-BE49-F238E27FC236}">
              <a16:creationId xmlns:a16="http://schemas.microsoft.com/office/drawing/2014/main" id="{F99BB415-7C9C-45FB-81FE-A39DC1B520F2}"/>
            </a:ext>
          </a:extLst>
        </xdr:cNvPr>
        <xdr:cNvSpPr txBox="1"/>
      </xdr:nvSpPr>
      <xdr:spPr>
        <a:xfrm>
          <a:off x="5041900" y="1397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63464</xdr:rowOff>
    </xdr:from>
    <xdr:to>
      <xdr:col>19</xdr:col>
      <xdr:colOff>184150</xdr:colOff>
      <xdr:row>82</xdr:row>
      <xdr:rowOff>165064</xdr:rowOff>
    </xdr:to>
    <xdr:sp macro="" textlink="">
      <xdr:nvSpPr>
        <xdr:cNvPr id="214" name="楕円 213">
          <a:extLst>
            <a:ext uri="{FF2B5EF4-FFF2-40B4-BE49-F238E27FC236}">
              <a16:creationId xmlns:a16="http://schemas.microsoft.com/office/drawing/2014/main" id="{676FA188-F737-45CB-B901-375F9B64019F}"/>
            </a:ext>
          </a:extLst>
        </xdr:cNvPr>
        <xdr:cNvSpPr/>
      </xdr:nvSpPr>
      <xdr:spPr>
        <a:xfrm>
          <a:off x="4064000" y="141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3791</xdr:rowOff>
    </xdr:from>
    <xdr:ext cx="736600" cy="259045"/>
    <xdr:sp macro="" textlink="">
      <xdr:nvSpPr>
        <xdr:cNvPr id="215" name="テキスト ボックス 214">
          <a:extLst>
            <a:ext uri="{FF2B5EF4-FFF2-40B4-BE49-F238E27FC236}">
              <a16:creationId xmlns:a16="http://schemas.microsoft.com/office/drawing/2014/main" id="{269E0965-217C-4A57-A84E-989C286FE6FF}"/>
            </a:ext>
          </a:extLst>
        </xdr:cNvPr>
        <xdr:cNvSpPr txBox="1"/>
      </xdr:nvSpPr>
      <xdr:spPr>
        <a:xfrm>
          <a:off x="3733800" y="13891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20847</xdr:rowOff>
    </xdr:from>
    <xdr:to>
      <xdr:col>15</xdr:col>
      <xdr:colOff>133350</xdr:colOff>
      <xdr:row>82</xdr:row>
      <xdr:rowOff>122447</xdr:rowOff>
    </xdr:to>
    <xdr:sp macro="" textlink="">
      <xdr:nvSpPr>
        <xdr:cNvPr id="216" name="楕円 215">
          <a:extLst>
            <a:ext uri="{FF2B5EF4-FFF2-40B4-BE49-F238E27FC236}">
              <a16:creationId xmlns:a16="http://schemas.microsoft.com/office/drawing/2014/main" id="{21628E2E-11B6-42CC-A734-2ACA007A13D0}"/>
            </a:ext>
          </a:extLst>
        </xdr:cNvPr>
        <xdr:cNvSpPr/>
      </xdr:nvSpPr>
      <xdr:spPr>
        <a:xfrm>
          <a:off x="3175000" y="1407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132624</xdr:rowOff>
    </xdr:from>
    <xdr:ext cx="762000" cy="259045"/>
    <xdr:sp macro="" textlink="">
      <xdr:nvSpPr>
        <xdr:cNvPr id="217" name="テキスト ボックス 216">
          <a:extLst>
            <a:ext uri="{FF2B5EF4-FFF2-40B4-BE49-F238E27FC236}">
              <a16:creationId xmlns:a16="http://schemas.microsoft.com/office/drawing/2014/main" id="{91C84D13-681F-47AC-A346-EF28E0A0F086}"/>
            </a:ext>
          </a:extLst>
        </xdr:cNvPr>
        <xdr:cNvSpPr txBox="1"/>
      </xdr:nvSpPr>
      <xdr:spPr>
        <a:xfrm>
          <a:off x="2844800" y="1384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59593</xdr:rowOff>
    </xdr:from>
    <xdr:to>
      <xdr:col>11</xdr:col>
      <xdr:colOff>82550</xdr:colOff>
      <xdr:row>81</xdr:row>
      <xdr:rowOff>161193</xdr:rowOff>
    </xdr:to>
    <xdr:sp macro="" textlink="">
      <xdr:nvSpPr>
        <xdr:cNvPr id="218" name="楕円 217">
          <a:extLst>
            <a:ext uri="{FF2B5EF4-FFF2-40B4-BE49-F238E27FC236}">
              <a16:creationId xmlns:a16="http://schemas.microsoft.com/office/drawing/2014/main" id="{89DBE9D5-2A56-4121-B9E0-12BDA12BB0FF}"/>
            </a:ext>
          </a:extLst>
        </xdr:cNvPr>
        <xdr:cNvSpPr/>
      </xdr:nvSpPr>
      <xdr:spPr>
        <a:xfrm>
          <a:off x="2286000" y="139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171370</xdr:rowOff>
    </xdr:from>
    <xdr:ext cx="762000" cy="259045"/>
    <xdr:sp macro="" textlink="">
      <xdr:nvSpPr>
        <xdr:cNvPr id="219" name="テキスト ボックス 218">
          <a:extLst>
            <a:ext uri="{FF2B5EF4-FFF2-40B4-BE49-F238E27FC236}">
              <a16:creationId xmlns:a16="http://schemas.microsoft.com/office/drawing/2014/main" id="{E863CB12-6084-4C7A-AC14-4387985E74E5}"/>
            </a:ext>
          </a:extLst>
        </xdr:cNvPr>
        <xdr:cNvSpPr txBox="1"/>
      </xdr:nvSpPr>
      <xdr:spPr>
        <a:xfrm>
          <a:off x="1955800" y="137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76140</xdr:rowOff>
    </xdr:from>
    <xdr:to>
      <xdr:col>7</xdr:col>
      <xdr:colOff>31750</xdr:colOff>
      <xdr:row>82</xdr:row>
      <xdr:rowOff>6290</xdr:rowOff>
    </xdr:to>
    <xdr:sp macro="" textlink="">
      <xdr:nvSpPr>
        <xdr:cNvPr id="220" name="楕円 219">
          <a:extLst>
            <a:ext uri="{FF2B5EF4-FFF2-40B4-BE49-F238E27FC236}">
              <a16:creationId xmlns:a16="http://schemas.microsoft.com/office/drawing/2014/main" id="{12A35A31-EEAA-46AF-8A22-35B30E5B8B0D}"/>
            </a:ext>
          </a:extLst>
        </xdr:cNvPr>
        <xdr:cNvSpPr/>
      </xdr:nvSpPr>
      <xdr:spPr>
        <a:xfrm>
          <a:off x="1397000" y="139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162517</xdr:rowOff>
    </xdr:from>
    <xdr:ext cx="762000" cy="259045"/>
    <xdr:sp macro="" textlink="">
      <xdr:nvSpPr>
        <xdr:cNvPr id="221" name="テキスト ボックス 220">
          <a:extLst>
            <a:ext uri="{FF2B5EF4-FFF2-40B4-BE49-F238E27FC236}">
              <a16:creationId xmlns:a16="http://schemas.microsoft.com/office/drawing/2014/main" id="{DA484E60-9CB4-4A9C-881D-EF6ABB7DD62E}"/>
            </a:ext>
          </a:extLst>
        </xdr:cNvPr>
        <xdr:cNvSpPr txBox="1"/>
      </xdr:nvSpPr>
      <xdr:spPr>
        <a:xfrm>
          <a:off x="1066800" y="1404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C5AC173-0BF8-4FD8-8418-9CC7554E27F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6C714C96-17EC-44B6-A174-6E6CC6C3F35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74D62E1D-1CB1-4BB9-BB63-518896D57DB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5D4002F-208B-4488-ACC1-7A7209B8E3A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A60D2609-4CC1-47B5-AAE6-9D2028E8453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BCD8F0EA-8208-4929-AC06-743F28E3CB3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2A3A11D6-53A6-461A-9F91-E8036687EEE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59B98A30-7EFD-4990-9375-B1C23D9212F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2229311F-9F66-4788-A601-2563D23901D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E7FEE470-B6AB-434B-A3D9-DC69695CB1D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6447179-B2CA-450B-89F6-A311EF3DFEA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5ABBD76B-FFC8-4779-95B2-F1115827D5C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BE5415AD-1506-4CB3-AB16-92FAC271FB3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人事院勧告の準拠により、前年度より０．８ポイント増加となった。</a:t>
          </a:r>
        </a:p>
        <a:p>
          <a:r>
            <a:rPr kumimoji="1" lang="ja-JP" altLang="en-US" sz="1300">
              <a:latin typeface="ＭＳ Ｐゴシック" panose="020B0600070205080204" pitchFamily="50" charset="-128"/>
              <a:ea typeface="ＭＳ Ｐゴシック" panose="020B0600070205080204" pitchFamily="50" charset="-128"/>
            </a:rPr>
            <a:t>　類似団体平均値を下回っていることから、給与の適正化に努める。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445CD97-577E-4068-96A4-CF311BA2F46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D15FFB78-A401-4075-B946-2ABD3244B70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4D829FAC-5996-46B4-95E2-10479C0A8D0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EDE87724-18CA-4168-B6E6-B04D8A276E6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E57C5D8C-B753-4320-96BD-AD4CBA6594EC}"/>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8E567502-D4AA-40C4-93B3-20442A5FFA17}"/>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9EA37408-B84A-49D3-8EDB-40CEC1A9EC3E}"/>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2D83C94E-1557-4800-A636-0289AAE207FC}"/>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8103D406-A048-4C99-B614-14C0EF83C9D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9B8BE68E-FEB7-47C8-A015-186DA61E87AF}"/>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29170016-02AA-4068-8E50-3187C614BE64}"/>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E045439A-59C1-484D-9B6B-B2575E519CCC}"/>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422CF616-51A9-46B6-88A4-900683C4EEFD}"/>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A2BD59FA-C919-4A4C-A7F7-D5AF2879B1E6}"/>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8212D130-558E-45A9-B5AE-5011B67215E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FEE083F9-2401-4572-B10E-6643BC1EABA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EC05BDEF-7D46-4391-9F8F-DA8348007D7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65F1AB49-3CD9-4735-AC39-132468E2E4E3}"/>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635A57B3-56D2-4A7B-82C0-E64378C37C43}"/>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DC0A080E-E47C-4ACC-9D1D-ECC50A0B6083}"/>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E404317B-CC12-464D-92FB-C57D01399717}"/>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81ECABB6-70D7-44E7-BAB7-EA967EBB676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82</xdr:row>
      <xdr:rowOff>29029</xdr:rowOff>
    </xdr:to>
    <xdr:cxnSp macro="">
      <xdr:nvCxnSpPr>
        <xdr:cNvPr id="257" name="直線コネクタ 256">
          <a:extLst>
            <a:ext uri="{FF2B5EF4-FFF2-40B4-BE49-F238E27FC236}">
              <a16:creationId xmlns:a16="http://schemas.microsoft.com/office/drawing/2014/main" id="{C8C5947E-8DD3-40FD-B066-7AA96B6024FE}"/>
            </a:ext>
          </a:extLst>
        </xdr:cNvPr>
        <xdr:cNvCxnSpPr/>
      </xdr:nvCxnSpPr>
      <xdr:spPr>
        <a:xfrm>
          <a:off x="16179800" y="1395004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58" name="給与水準   （国との比較）平均値テキスト">
          <a:extLst>
            <a:ext uri="{FF2B5EF4-FFF2-40B4-BE49-F238E27FC236}">
              <a16:creationId xmlns:a16="http://schemas.microsoft.com/office/drawing/2014/main" id="{783CD800-461B-4AF1-910B-F2321CE2022A}"/>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AC38B680-F565-4CFD-9765-2291AC6DD9EC}"/>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45357</xdr:rowOff>
    </xdr:from>
    <xdr:to>
      <xdr:col>77</xdr:col>
      <xdr:colOff>44450</xdr:colOff>
      <xdr:row>81</xdr:row>
      <xdr:rowOff>62593</xdr:rowOff>
    </xdr:to>
    <xdr:cxnSp macro="">
      <xdr:nvCxnSpPr>
        <xdr:cNvPr id="260" name="直線コネクタ 259">
          <a:extLst>
            <a:ext uri="{FF2B5EF4-FFF2-40B4-BE49-F238E27FC236}">
              <a16:creationId xmlns:a16="http://schemas.microsoft.com/office/drawing/2014/main" id="{6A191196-B3B3-44C7-B2EB-B873D358D535}"/>
            </a:ext>
          </a:extLst>
        </xdr:cNvPr>
        <xdr:cNvCxnSpPr/>
      </xdr:nvCxnSpPr>
      <xdr:spPr>
        <a:xfrm>
          <a:off x="15290800" y="1393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34EFA10B-F201-42B3-9D2A-A1386C390DB8}"/>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EBFEBDF7-494F-4B9E-A8D6-9CD6008CB15C}"/>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45357</xdr:rowOff>
    </xdr:from>
    <xdr:to>
      <xdr:col>72</xdr:col>
      <xdr:colOff>203200</xdr:colOff>
      <xdr:row>81</xdr:row>
      <xdr:rowOff>97064</xdr:rowOff>
    </xdr:to>
    <xdr:cxnSp macro="">
      <xdr:nvCxnSpPr>
        <xdr:cNvPr id="263" name="直線コネクタ 262">
          <a:extLst>
            <a:ext uri="{FF2B5EF4-FFF2-40B4-BE49-F238E27FC236}">
              <a16:creationId xmlns:a16="http://schemas.microsoft.com/office/drawing/2014/main" id="{1EC00591-F27E-4359-84BF-C8377732ED30}"/>
            </a:ext>
          </a:extLst>
        </xdr:cNvPr>
        <xdr:cNvCxnSpPr/>
      </xdr:nvCxnSpPr>
      <xdr:spPr>
        <a:xfrm flipV="1">
          <a:off x="14401800" y="139328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5F86B21D-2CF0-4D2C-8758-0F685C5EEC4C}"/>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a:extLst>
            <a:ext uri="{FF2B5EF4-FFF2-40B4-BE49-F238E27FC236}">
              <a16:creationId xmlns:a16="http://schemas.microsoft.com/office/drawing/2014/main" id="{25B767C6-E8B4-4E6B-816F-EF8ADD47B52C}"/>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81</xdr:row>
      <xdr:rowOff>148771</xdr:rowOff>
    </xdr:to>
    <xdr:cxnSp macro="">
      <xdr:nvCxnSpPr>
        <xdr:cNvPr id="266" name="直線コネクタ 265">
          <a:extLst>
            <a:ext uri="{FF2B5EF4-FFF2-40B4-BE49-F238E27FC236}">
              <a16:creationId xmlns:a16="http://schemas.microsoft.com/office/drawing/2014/main" id="{D8E480F7-A43D-4788-9EDA-227B01BED3D1}"/>
            </a:ext>
          </a:extLst>
        </xdr:cNvPr>
        <xdr:cNvCxnSpPr/>
      </xdr:nvCxnSpPr>
      <xdr:spPr>
        <a:xfrm flipV="1">
          <a:off x="13512800" y="139845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98180F6C-E923-4878-A2B6-B16FA46EEC1F}"/>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68" name="テキスト ボックス 267">
          <a:extLst>
            <a:ext uri="{FF2B5EF4-FFF2-40B4-BE49-F238E27FC236}">
              <a16:creationId xmlns:a16="http://schemas.microsoft.com/office/drawing/2014/main" id="{6F862CAC-3D52-4D2F-AF1F-25CEE01CFEDA}"/>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58384EAC-19F7-4E60-B893-0E4FA25265B3}"/>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50B07969-F501-4EE2-89F1-4AD811C7640C}"/>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C3FA124-6447-4B14-A2FB-8FDDF05395F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E2529B5-0501-4718-AF03-89A3C6A6C9D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9B5BF63-C6DB-4F88-A4DF-9CAE4C987CD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28087AC-4CD2-498C-AFF5-910433C69BF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7FE6957-BD04-46D9-8693-40791AF6202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76" name="楕円 275">
          <a:extLst>
            <a:ext uri="{FF2B5EF4-FFF2-40B4-BE49-F238E27FC236}">
              <a16:creationId xmlns:a16="http://schemas.microsoft.com/office/drawing/2014/main" id="{7A2485D1-F5E4-424E-BA77-2BC2850B7896}"/>
            </a:ext>
          </a:extLst>
        </xdr:cNvPr>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77" name="給与水準   （国との比較）該当値テキスト">
          <a:extLst>
            <a:ext uri="{FF2B5EF4-FFF2-40B4-BE49-F238E27FC236}">
              <a16:creationId xmlns:a16="http://schemas.microsoft.com/office/drawing/2014/main" id="{FB84C528-BC10-46F2-B915-E470CE00F72B}"/>
            </a:ext>
          </a:extLst>
        </xdr:cNvPr>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11793</xdr:rowOff>
    </xdr:from>
    <xdr:to>
      <xdr:col>77</xdr:col>
      <xdr:colOff>95250</xdr:colOff>
      <xdr:row>81</xdr:row>
      <xdr:rowOff>113393</xdr:rowOff>
    </xdr:to>
    <xdr:sp macro="" textlink="">
      <xdr:nvSpPr>
        <xdr:cNvPr id="278" name="楕円 277">
          <a:extLst>
            <a:ext uri="{FF2B5EF4-FFF2-40B4-BE49-F238E27FC236}">
              <a16:creationId xmlns:a16="http://schemas.microsoft.com/office/drawing/2014/main" id="{EBE2F095-B0C9-4958-99B1-0DC02E714EA7}"/>
            </a:ext>
          </a:extLst>
        </xdr:cNvPr>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123570</xdr:rowOff>
    </xdr:from>
    <xdr:ext cx="736600" cy="259045"/>
    <xdr:sp macro="" textlink="">
      <xdr:nvSpPr>
        <xdr:cNvPr id="279" name="テキスト ボックス 278">
          <a:extLst>
            <a:ext uri="{FF2B5EF4-FFF2-40B4-BE49-F238E27FC236}">
              <a16:creationId xmlns:a16="http://schemas.microsoft.com/office/drawing/2014/main" id="{60509B81-BAE1-4181-99B0-FAF53DFBD73D}"/>
            </a:ext>
          </a:extLst>
        </xdr:cNvPr>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166007</xdr:rowOff>
    </xdr:from>
    <xdr:to>
      <xdr:col>73</xdr:col>
      <xdr:colOff>44450</xdr:colOff>
      <xdr:row>81</xdr:row>
      <xdr:rowOff>96157</xdr:rowOff>
    </xdr:to>
    <xdr:sp macro="" textlink="">
      <xdr:nvSpPr>
        <xdr:cNvPr id="280" name="楕円 279">
          <a:extLst>
            <a:ext uri="{FF2B5EF4-FFF2-40B4-BE49-F238E27FC236}">
              <a16:creationId xmlns:a16="http://schemas.microsoft.com/office/drawing/2014/main" id="{7F3A92CC-2199-46BF-8D08-418BFC53D068}"/>
            </a:ext>
          </a:extLst>
        </xdr:cNvPr>
        <xdr:cNvSpPr/>
      </xdr:nvSpPr>
      <xdr:spPr>
        <a:xfrm>
          <a:off x="15240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106334</xdr:rowOff>
    </xdr:from>
    <xdr:ext cx="762000" cy="259045"/>
    <xdr:sp macro="" textlink="">
      <xdr:nvSpPr>
        <xdr:cNvPr id="281" name="テキスト ボックス 280">
          <a:extLst>
            <a:ext uri="{FF2B5EF4-FFF2-40B4-BE49-F238E27FC236}">
              <a16:creationId xmlns:a16="http://schemas.microsoft.com/office/drawing/2014/main" id="{0D7DC22C-E540-416E-B7EC-8622356CD2FB}"/>
            </a:ext>
          </a:extLst>
        </xdr:cNvPr>
        <xdr:cNvSpPr txBox="1"/>
      </xdr:nvSpPr>
      <xdr:spPr>
        <a:xfrm>
          <a:off x="14909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2" name="楕円 281">
          <a:extLst>
            <a:ext uri="{FF2B5EF4-FFF2-40B4-BE49-F238E27FC236}">
              <a16:creationId xmlns:a16="http://schemas.microsoft.com/office/drawing/2014/main" id="{EE5B6373-640C-4181-B7CB-2647F8DEAF53}"/>
            </a:ext>
          </a:extLst>
        </xdr:cNvPr>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3" name="テキスト ボックス 282">
          <a:extLst>
            <a:ext uri="{FF2B5EF4-FFF2-40B4-BE49-F238E27FC236}">
              <a16:creationId xmlns:a16="http://schemas.microsoft.com/office/drawing/2014/main" id="{6BC6C804-B634-450F-B5A8-8BF04006C72B}"/>
            </a:ext>
          </a:extLst>
        </xdr:cNvPr>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4" name="楕円 283">
          <a:extLst>
            <a:ext uri="{FF2B5EF4-FFF2-40B4-BE49-F238E27FC236}">
              <a16:creationId xmlns:a16="http://schemas.microsoft.com/office/drawing/2014/main" id="{3AC39533-B0C0-4900-8B81-49A7FE667A31}"/>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5" name="テキスト ボックス 284">
          <a:extLst>
            <a:ext uri="{FF2B5EF4-FFF2-40B4-BE49-F238E27FC236}">
              <a16:creationId xmlns:a16="http://schemas.microsoft.com/office/drawing/2014/main" id="{F7CCB7CC-66EE-417E-9C35-5DD29D3ED5DB}"/>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AD32F204-850D-43BC-8B67-89D999E3BF5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D52A8161-A381-4452-A712-F9A005BF29C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5FE35D2B-306E-43F0-AF10-692E5BC1B1B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FD602996-50E1-4A7C-AD94-5997D1F5327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5B078442-9FFB-4F0E-9E0A-F4481988EF3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D5E2CA45-922D-4B2F-A20A-D9CBB83C773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909B8BE0-3107-48F9-B2D2-F02FD85A7A2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7123ED62-809D-41F2-A89B-D0B8EA1A0F0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D0F2F545-B6A7-4BF6-A4E6-42CB5E347AD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8DFB53C8-DBCF-4000-9414-D3AB05CB4A5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8DCFA0C-974F-42E9-A0D8-6A969C14C0E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F7D17FD-F1E3-49D4-B785-FA6E300B2FE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82AE3A63-68BF-492E-AAAE-C234DCDF3E2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業務のアウトソーシング化やＩＣＴ化の取組み、退職者の一部不補充等に努めており、類似団体平均を下回る水準になっている。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今後も事務事業の見直しを行いながら、公共サービスの低下を招くことのないよう、適正な定員管理に努める。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4A01F473-DD52-4D35-B025-D60DD6FBC66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7069AE3C-2BCB-4975-9D07-9BD65D05354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903EFCBF-0AAC-4458-9EAA-55C86794BD9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2357496-2697-4C69-82BE-8EBC2C20357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13CF72B7-8640-4F29-9ED4-0D9D2646B1E5}"/>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FB022D35-C5E1-463D-8548-A38A2A070D0B}"/>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DC07804E-7CFB-459E-AD9F-E88FFF24947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3C13741C-F420-447A-B432-DF97A122379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FBCC52E9-D80F-472B-8605-241A4BC4E38F}"/>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AE960285-7A9A-406F-A35D-4B6ECF72BA89}"/>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801C7216-FA89-4FE7-AD49-76E9C585082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981E8361-ED13-44F2-8BC8-FC3496C2598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639313BE-874A-4B38-B27B-BFBA43B1496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D26DCD15-28EE-4E4B-8088-ACB2F7A206D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290E8DDD-729B-4641-B65F-D498920BBF5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E570473B-2F50-4304-8FB4-D8E4901361E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5E58D692-10A1-4311-AA65-63710A9CD0E1}"/>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027AB760-00C2-405B-8C5B-0C95EDC54406}"/>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7B9D38A1-C968-4DAF-AC27-9179524DB74D}"/>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8B9BD6B1-889F-4E6E-BF7C-363326C5B3CF}"/>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FB010FE8-3FEC-46E9-AB08-98BFC1AB4E5F}"/>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85725</xdr:rowOff>
    </xdr:from>
    <xdr:to>
      <xdr:col>81</xdr:col>
      <xdr:colOff>44450</xdr:colOff>
      <xdr:row>60</xdr:row>
      <xdr:rowOff>115888</xdr:rowOff>
    </xdr:to>
    <xdr:cxnSp macro="">
      <xdr:nvCxnSpPr>
        <xdr:cNvPr id="320" name="直線コネクタ 319">
          <a:extLst>
            <a:ext uri="{FF2B5EF4-FFF2-40B4-BE49-F238E27FC236}">
              <a16:creationId xmlns:a16="http://schemas.microsoft.com/office/drawing/2014/main" id="{03FD87AA-9BCA-43AE-8C2B-4BBB1288D381}"/>
            </a:ext>
          </a:extLst>
        </xdr:cNvPr>
        <xdr:cNvCxnSpPr/>
      </xdr:nvCxnSpPr>
      <xdr:spPr>
        <a:xfrm flipV="1">
          <a:off x="16179800" y="1037272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E19D2B40-4872-4BA3-B666-21BAB5AE5EFD}"/>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2F78559F-CD92-4381-A28E-4507B3ACF2D7}"/>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111866</xdr:rowOff>
    </xdr:from>
    <xdr:to>
      <xdr:col>77</xdr:col>
      <xdr:colOff>44450</xdr:colOff>
      <xdr:row>60</xdr:row>
      <xdr:rowOff>115888</xdr:rowOff>
    </xdr:to>
    <xdr:cxnSp macro="">
      <xdr:nvCxnSpPr>
        <xdr:cNvPr id="323" name="直線コネクタ 322">
          <a:extLst>
            <a:ext uri="{FF2B5EF4-FFF2-40B4-BE49-F238E27FC236}">
              <a16:creationId xmlns:a16="http://schemas.microsoft.com/office/drawing/2014/main" id="{7E64C890-6333-42DF-8471-603FAEBA22FE}"/>
            </a:ext>
          </a:extLst>
        </xdr:cNvPr>
        <xdr:cNvCxnSpPr/>
      </xdr:nvCxnSpPr>
      <xdr:spPr>
        <a:xfrm>
          <a:off x="15290800" y="1039886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E4CF2131-D189-4861-8F89-1586CCF3A13D}"/>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08A0887F-4B65-4839-9B4D-84FFE0E12679}"/>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111866</xdr:rowOff>
    </xdr:from>
    <xdr:to>
      <xdr:col>72</xdr:col>
      <xdr:colOff>203200</xdr:colOff>
      <xdr:row>60</xdr:row>
      <xdr:rowOff>129963</xdr:rowOff>
    </xdr:to>
    <xdr:cxnSp macro="">
      <xdr:nvCxnSpPr>
        <xdr:cNvPr id="326" name="直線コネクタ 325">
          <a:extLst>
            <a:ext uri="{FF2B5EF4-FFF2-40B4-BE49-F238E27FC236}">
              <a16:creationId xmlns:a16="http://schemas.microsoft.com/office/drawing/2014/main" id="{FD4C89AE-364F-4B56-A66A-E191CB49B432}"/>
            </a:ext>
          </a:extLst>
        </xdr:cNvPr>
        <xdr:cNvCxnSpPr/>
      </xdr:nvCxnSpPr>
      <xdr:spPr>
        <a:xfrm flipV="1">
          <a:off x="14401800" y="103988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609769B-A23C-40F4-B51B-DBBDBEFFD222}"/>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a:extLst>
            <a:ext uri="{FF2B5EF4-FFF2-40B4-BE49-F238E27FC236}">
              <a16:creationId xmlns:a16="http://schemas.microsoft.com/office/drawing/2014/main" id="{988F14D9-FFC4-442D-BA49-687F16AC724F}"/>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127953</xdr:rowOff>
    </xdr:from>
    <xdr:to>
      <xdr:col>68</xdr:col>
      <xdr:colOff>152400</xdr:colOff>
      <xdr:row>60</xdr:row>
      <xdr:rowOff>129963</xdr:rowOff>
    </xdr:to>
    <xdr:cxnSp macro="">
      <xdr:nvCxnSpPr>
        <xdr:cNvPr id="329" name="直線コネクタ 328">
          <a:extLst>
            <a:ext uri="{FF2B5EF4-FFF2-40B4-BE49-F238E27FC236}">
              <a16:creationId xmlns:a16="http://schemas.microsoft.com/office/drawing/2014/main" id="{53300E62-ACF8-47BC-AD33-7E3AD2E193F9}"/>
            </a:ext>
          </a:extLst>
        </xdr:cNvPr>
        <xdr:cNvCxnSpPr/>
      </xdr:nvCxnSpPr>
      <xdr:spPr>
        <a:xfrm>
          <a:off x="13512800" y="1041495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418A2A02-1044-474E-B90F-F31D5FCE9754}"/>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a:extLst>
            <a:ext uri="{FF2B5EF4-FFF2-40B4-BE49-F238E27FC236}">
              <a16:creationId xmlns:a16="http://schemas.microsoft.com/office/drawing/2014/main" id="{512D98DB-73CA-44C3-9656-5F4AE88E4CA7}"/>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97919E99-F9B8-4569-825D-B0C1A09FBE41}"/>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744425BD-0742-4B55-9F77-2A3396989277}"/>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187264B-3A4B-43B0-B048-68A4BD11DF8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784772E-EE1F-4C72-8D07-C6963903A2C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CB59732-423D-42B1-8471-F6BEB721C5F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8259B8C7-ECFA-475B-AED9-47BC8904856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97F43FB-8C9F-4826-A192-E20EB2D8BD8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39" name="楕円 338">
          <a:extLst>
            <a:ext uri="{FF2B5EF4-FFF2-40B4-BE49-F238E27FC236}">
              <a16:creationId xmlns:a16="http://schemas.microsoft.com/office/drawing/2014/main" id="{392E09D5-9946-43A9-86C1-A6055431900E}"/>
            </a:ext>
          </a:extLst>
        </xdr:cNvPr>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40" name="定員管理の状況該当値テキスト">
          <a:extLst>
            <a:ext uri="{FF2B5EF4-FFF2-40B4-BE49-F238E27FC236}">
              <a16:creationId xmlns:a16="http://schemas.microsoft.com/office/drawing/2014/main" id="{B94E4890-6F81-427D-B381-CCDC33D871F0}"/>
            </a:ext>
          </a:extLst>
        </xdr:cNvPr>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65088</xdr:rowOff>
    </xdr:from>
    <xdr:to>
      <xdr:col>77</xdr:col>
      <xdr:colOff>95250</xdr:colOff>
      <xdr:row>60</xdr:row>
      <xdr:rowOff>166688</xdr:rowOff>
    </xdr:to>
    <xdr:sp macro="" textlink="">
      <xdr:nvSpPr>
        <xdr:cNvPr id="341" name="楕円 340">
          <a:extLst>
            <a:ext uri="{FF2B5EF4-FFF2-40B4-BE49-F238E27FC236}">
              <a16:creationId xmlns:a16="http://schemas.microsoft.com/office/drawing/2014/main" id="{33F9A27D-CC91-4122-852B-2673E1D5F7A2}"/>
            </a:ext>
          </a:extLst>
        </xdr:cNvPr>
        <xdr:cNvSpPr/>
      </xdr:nvSpPr>
      <xdr:spPr>
        <a:xfrm>
          <a:off x="16129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5415</xdr:rowOff>
    </xdr:from>
    <xdr:ext cx="736600" cy="259045"/>
    <xdr:sp macro="" textlink="">
      <xdr:nvSpPr>
        <xdr:cNvPr id="342" name="テキスト ボックス 341">
          <a:extLst>
            <a:ext uri="{FF2B5EF4-FFF2-40B4-BE49-F238E27FC236}">
              <a16:creationId xmlns:a16="http://schemas.microsoft.com/office/drawing/2014/main" id="{7AD06DE9-02ED-42FE-9B7C-B417453D5E60}"/>
            </a:ext>
          </a:extLst>
        </xdr:cNvPr>
        <xdr:cNvSpPr txBox="1"/>
      </xdr:nvSpPr>
      <xdr:spPr>
        <a:xfrm>
          <a:off x="15798800" y="1012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61066</xdr:rowOff>
    </xdr:from>
    <xdr:to>
      <xdr:col>73</xdr:col>
      <xdr:colOff>44450</xdr:colOff>
      <xdr:row>60</xdr:row>
      <xdr:rowOff>162666</xdr:rowOff>
    </xdr:to>
    <xdr:sp macro="" textlink="">
      <xdr:nvSpPr>
        <xdr:cNvPr id="343" name="楕円 342">
          <a:extLst>
            <a:ext uri="{FF2B5EF4-FFF2-40B4-BE49-F238E27FC236}">
              <a16:creationId xmlns:a16="http://schemas.microsoft.com/office/drawing/2014/main" id="{2E395E92-60E8-4F8D-BF92-2083645BB420}"/>
            </a:ext>
          </a:extLst>
        </xdr:cNvPr>
        <xdr:cNvSpPr/>
      </xdr:nvSpPr>
      <xdr:spPr>
        <a:xfrm>
          <a:off x="15240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1393</xdr:rowOff>
    </xdr:from>
    <xdr:ext cx="762000" cy="259045"/>
    <xdr:sp macro="" textlink="">
      <xdr:nvSpPr>
        <xdr:cNvPr id="344" name="テキスト ボックス 343">
          <a:extLst>
            <a:ext uri="{FF2B5EF4-FFF2-40B4-BE49-F238E27FC236}">
              <a16:creationId xmlns:a16="http://schemas.microsoft.com/office/drawing/2014/main" id="{8E2ACDF4-CA7F-41C2-888F-274E344AE986}"/>
            </a:ext>
          </a:extLst>
        </xdr:cNvPr>
        <xdr:cNvSpPr txBox="1"/>
      </xdr:nvSpPr>
      <xdr:spPr>
        <a:xfrm>
          <a:off x="14909800" y="101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5" name="楕円 344">
          <a:extLst>
            <a:ext uri="{FF2B5EF4-FFF2-40B4-BE49-F238E27FC236}">
              <a16:creationId xmlns:a16="http://schemas.microsoft.com/office/drawing/2014/main" id="{25A92FEB-6045-41B2-88C6-FC3E7847FFC3}"/>
            </a:ext>
          </a:extLst>
        </xdr:cNvPr>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46" name="テキスト ボックス 345">
          <a:extLst>
            <a:ext uri="{FF2B5EF4-FFF2-40B4-BE49-F238E27FC236}">
              <a16:creationId xmlns:a16="http://schemas.microsoft.com/office/drawing/2014/main" id="{8C7E3297-AA43-4E59-A2BD-3C2B27179A42}"/>
            </a:ext>
          </a:extLst>
        </xdr:cNvPr>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77153</xdr:rowOff>
    </xdr:from>
    <xdr:to>
      <xdr:col>64</xdr:col>
      <xdr:colOff>152400</xdr:colOff>
      <xdr:row>61</xdr:row>
      <xdr:rowOff>7303</xdr:rowOff>
    </xdr:to>
    <xdr:sp macro="" textlink="">
      <xdr:nvSpPr>
        <xdr:cNvPr id="347" name="楕円 346">
          <a:extLst>
            <a:ext uri="{FF2B5EF4-FFF2-40B4-BE49-F238E27FC236}">
              <a16:creationId xmlns:a16="http://schemas.microsoft.com/office/drawing/2014/main" id="{B34F3DA6-D73D-4591-BE1A-CDF826BC9A39}"/>
            </a:ext>
          </a:extLst>
        </xdr:cNvPr>
        <xdr:cNvSpPr/>
      </xdr:nvSpPr>
      <xdr:spPr>
        <a:xfrm>
          <a:off x="13462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17480</xdr:rowOff>
    </xdr:from>
    <xdr:ext cx="762000" cy="259045"/>
    <xdr:sp macro="" textlink="">
      <xdr:nvSpPr>
        <xdr:cNvPr id="348" name="テキスト ボックス 347">
          <a:extLst>
            <a:ext uri="{FF2B5EF4-FFF2-40B4-BE49-F238E27FC236}">
              <a16:creationId xmlns:a16="http://schemas.microsoft.com/office/drawing/2014/main" id="{606EE83E-FAC9-4A1A-951F-693F56EDE3D4}"/>
            </a:ext>
          </a:extLst>
        </xdr:cNvPr>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3AF8339-6A30-4A2F-86AB-28CC0D011C2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7C7DB586-4BA4-4AD7-901B-5A240569D2D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184E58E4-BC72-4C02-8C6A-78AF9CFDC8B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27541E2-7CEA-4CD0-BF16-B46787209F2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5D5E243D-D72D-4AF2-8E0F-6F37660276E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7FEB5866-E37E-4F95-B86C-838CD15F072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251D5D28-83BC-41B8-8710-5267B21B007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4AAE066B-4423-4E79-99F2-96B4D092737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68B6C89A-41E4-47EA-86EB-925F85C6F13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3D5903B-D190-44C0-9555-38D45331988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1788F9DD-2290-4EDC-8747-A6C229A3E80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A74AA221-D72D-4481-9613-E42B1F9D750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549F5D0-76AB-467D-A09B-8FDB17CA2CF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元利償還金及び公営企業に要する経費の財源とする地方債の償還分の減少等により、前年度から０．３ポイントの改善となった。</a:t>
          </a:r>
        </a:p>
        <a:p>
          <a:r>
            <a:rPr kumimoji="1" lang="ja-JP" altLang="en-US" sz="1300">
              <a:latin typeface="ＭＳ Ｐゴシック" panose="020B0600070205080204" pitchFamily="50" charset="-128"/>
              <a:ea typeface="ＭＳ Ｐゴシック" panose="020B0600070205080204" pitchFamily="50" charset="-128"/>
            </a:rPr>
            <a:t>　類似団体平均を下回る状況であるものの、今後もプライマリーバランスを意識した市債の発行をすることで地方債残高の減少に努め、改善に努めていく。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150FA072-9800-4F2B-A3AD-6C5096DD40E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75EF5C6A-5C9D-45C8-927C-0A964480B78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B04BD909-2247-4D9D-A7CB-6BEC5715B45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11F7E7F4-01E8-4165-AA71-7B7C6BB753FA}"/>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615376D8-3334-4051-817B-03A925F03DD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12D35755-F29E-45CF-ACC3-C7036D73D4A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A090D30B-4362-4C1F-AFA4-5E7788B404F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191191B2-EFE7-4C60-A34C-D6500008B42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412D2962-B333-41CC-825A-2C4DC1C8E13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E418DF0D-9FC4-4A2E-B59D-DA3120CA857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2101042F-7D8C-4247-B6D0-89823DF95B46}"/>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81806640-76F6-4013-A9C4-70DB479DBF3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DA4E4038-D368-46C1-AC7F-921C95B11B0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9788378E-AD79-42D8-87B9-C63603AB5F9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CF32FEAF-CD28-4CEE-8411-2C53780B80E5}"/>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593CC855-8CDF-4962-8C8F-FFEE15FE5ACF}"/>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E63ABD0C-3D0D-4C73-BFE3-4E1B53FC1D64}"/>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3EC4C557-CA90-47B2-BAC9-CAD449AF0ABF}"/>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9958AFDA-4C6E-4CC2-896F-261FE3BE960D}"/>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38523</xdr:rowOff>
    </xdr:to>
    <xdr:cxnSp macro="">
      <xdr:nvCxnSpPr>
        <xdr:cNvPr id="381" name="直線コネクタ 380">
          <a:extLst>
            <a:ext uri="{FF2B5EF4-FFF2-40B4-BE49-F238E27FC236}">
              <a16:creationId xmlns:a16="http://schemas.microsoft.com/office/drawing/2014/main" id="{63EACD0F-817A-4C23-8E31-860AE50A4EAF}"/>
            </a:ext>
          </a:extLst>
        </xdr:cNvPr>
        <xdr:cNvCxnSpPr/>
      </xdr:nvCxnSpPr>
      <xdr:spPr>
        <a:xfrm flipV="1">
          <a:off x="16179800" y="68723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a:extLst>
            <a:ext uri="{FF2B5EF4-FFF2-40B4-BE49-F238E27FC236}">
              <a16:creationId xmlns:a16="http://schemas.microsoft.com/office/drawing/2014/main" id="{E4641B0B-7CCF-46BC-A8F1-D0B04EF2FD0C}"/>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E4094736-BA5B-4857-8776-39AC8271FD03}"/>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102870</xdr:rowOff>
    </xdr:to>
    <xdr:cxnSp macro="">
      <xdr:nvCxnSpPr>
        <xdr:cNvPr id="384" name="直線コネクタ 383">
          <a:extLst>
            <a:ext uri="{FF2B5EF4-FFF2-40B4-BE49-F238E27FC236}">
              <a16:creationId xmlns:a16="http://schemas.microsoft.com/office/drawing/2014/main" id="{D3EE8DBE-26E3-457D-A408-2385C9BA3968}"/>
            </a:ext>
          </a:extLst>
        </xdr:cNvPr>
        <xdr:cNvCxnSpPr/>
      </xdr:nvCxnSpPr>
      <xdr:spPr>
        <a:xfrm flipV="1">
          <a:off x="15290800" y="68965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9522E482-B6FF-456E-A4AF-C7E33FE5419B}"/>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a:extLst>
            <a:ext uri="{FF2B5EF4-FFF2-40B4-BE49-F238E27FC236}">
              <a16:creationId xmlns:a16="http://schemas.microsoft.com/office/drawing/2014/main" id="{792B8A33-2D94-4E91-8451-1A2DAD6F8E48}"/>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41</xdr:row>
      <xdr:rowOff>92287</xdr:rowOff>
    </xdr:to>
    <xdr:cxnSp macro="">
      <xdr:nvCxnSpPr>
        <xdr:cNvPr id="387" name="直線コネクタ 386">
          <a:extLst>
            <a:ext uri="{FF2B5EF4-FFF2-40B4-BE49-F238E27FC236}">
              <a16:creationId xmlns:a16="http://schemas.microsoft.com/office/drawing/2014/main" id="{5929942C-8BD4-497E-80D4-77CC9A9FC67B}"/>
            </a:ext>
          </a:extLst>
        </xdr:cNvPr>
        <xdr:cNvCxnSpPr/>
      </xdr:nvCxnSpPr>
      <xdr:spPr>
        <a:xfrm flipV="1">
          <a:off x="14401800" y="69608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F3044F94-B7FB-4398-B5F6-654E0E3831BB}"/>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a:extLst>
            <a:ext uri="{FF2B5EF4-FFF2-40B4-BE49-F238E27FC236}">
              <a16:creationId xmlns:a16="http://schemas.microsoft.com/office/drawing/2014/main" id="{8F872408-5407-471C-A857-93DCA0912282}"/>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33444</xdr:rowOff>
    </xdr:to>
    <xdr:cxnSp macro="">
      <xdr:nvCxnSpPr>
        <xdr:cNvPr id="390" name="直線コネクタ 389">
          <a:extLst>
            <a:ext uri="{FF2B5EF4-FFF2-40B4-BE49-F238E27FC236}">
              <a16:creationId xmlns:a16="http://schemas.microsoft.com/office/drawing/2014/main" id="{2A08B570-545E-485A-8DEA-BEB9D0A81DFD}"/>
            </a:ext>
          </a:extLst>
        </xdr:cNvPr>
        <xdr:cNvCxnSpPr/>
      </xdr:nvCxnSpPr>
      <xdr:spPr>
        <a:xfrm flipV="1">
          <a:off x="13512800" y="71217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AF0E1C85-5C9F-47BF-9996-9E64EE6E13DC}"/>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C867F4E8-AE96-43DF-AB9F-26EFCE0A9D67}"/>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389E2A55-1DD8-48D1-BC1E-7036F9D1993A}"/>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F33D7948-A744-4359-A334-6432B9B5EA83}"/>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A547329-1A58-4025-8F0F-AAB37FA042F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0567BDD-2B9D-47B6-9978-0CF97D90DB5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1E495BD-7257-4E5C-B6CA-4BBA66881A8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FAA41B9-CB87-4826-AA23-016CC14C415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E098060-7321-4BC7-9301-D776AC83159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0" name="楕円 399">
          <a:extLst>
            <a:ext uri="{FF2B5EF4-FFF2-40B4-BE49-F238E27FC236}">
              <a16:creationId xmlns:a16="http://schemas.microsoft.com/office/drawing/2014/main" id="{7C70ACA4-AA34-4E53-B406-19FABB821BED}"/>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1" name="公債費負担の状況該当値テキスト">
          <a:extLst>
            <a:ext uri="{FF2B5EF4-FFF2-40B4-BE49-F238E27FC236}">
              <a16:creationId xmlns:a16="http://schemas.microsoft.com/office/drawing/2014/main" id="{E67EC32C-2ECA-44CE-B587-147C847054A9}"/>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a:extLst>
            <a:ext uri="{FF2B5EF4-FFF2-40B4-BE49-F238E27FC236}">
              <a16:creationId xmlns:a16="http://schemas.microsoft.com/office/drawing/2014/main" id="{6F2850CD-32CA-4B66-B170-CD2B3A76418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3" name="テキスト ボックス 402">
          <a:extLst>
            <a:ext uri="{FF2B5EF4-FFF2-40B4-BE49-F238E27FC236}">
              <a16:creationId xmlns:a16="http://schemas.microsoft.com/office/drawing/2014/main" id="{0CF2136B-DF07-47D3-8674-2776681B41CE}"/>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4" name="楕円 403">
          <a:extLst>
            <a:ext uri="{FF2B5EF4-FFF2-40B4-BE49-F238E27FC236}">
              <a16:creationId xmlns:a16="http://schemas.microsoft.com/office/drawing/2014/main" id="{94ACF348-23CE-4231-87E3-DA90685EAC9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5" name="テキスト ボックス 404">
          <a:extLst>
            <a:ext uri="{FF2B5EF4-FFF2-40B4-BE49-F238E27FC236}">
              <a16:creationId xmlns:a16="http://schemas.microsoft.com/office/drawing/2014/main" id="{E54B8985-3F83-4614-AC22-B25B843239BF}"/>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6" name="楕円 405">
          <a:extLst>
            <a:ext uri="{FF2B5EF4-FFF2-40B4-BE49-F238E27FC236}">
              <a16:creationId xmlns:a16="http://schemas.microsoft.com/office/drawing/2014/main" id="{36E37362-4AEF-4CD5-9A58-F3A05F5CBA61}"/>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07" name="テキスト ボックス 406">
          <a:extLst>
            <a:ext uri="{FF2B5EF4-FFF2-40B4-BE49-F238E27FC236}">
              <a16:creationId xmlns:a16="http://schemas.microsoft.com/office/drawing/2014/main" id="{5CF03880-05EC-4BF4-85F5-AB071080FBF7}"/>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8" name="楕円 407">
          <a:extLst>
            <a:ext uri="{FF2B5EF4-FFF2-40B4-BE49-F238E27FC236}">
              <a16:creationId xmlns:a16="http://schemas.microsoft.com/office/drawing/2014/main" id="{06718D0F-227A-46E8-9EA5-0C1329405B29}"/>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09" name="テキスト ボックス 408">
          <a:extLst>
            <a:ext uri="{FF2B5EF4-FFF2-40B4-BE49-F238E27FC236}">
              <a16:creationId xmlns:a16="http://schemas.microsoft.com/office/drawing/2014/main" id="{C4D179B1-A22D-4311-91BC-F547B19C89D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E226B0C4-D761-4057-946D-FE3FF45C674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5AA96EFE-F53E-4C60-BD9E-DFC21C20FA6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776B03E1-3C98-4EED-BDB0-D8B68E84EF3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D02B3AB7-D6D5-475A-8AC7-084C5E37496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D9AF2380-D7B9-43A1-B6F5-F5FD4685CAF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5BE1E5C5-3A83-4D0F-9119-3534CA905CD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775B5B65-1BD3-4AFB-A560-3A70A4422B9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151EEA6E-3469-4158-A017-5152E828D05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DC0B4B2-5B16-4164-8526-81AC8888950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FA9439F-EE26-429C-A506-969CA7E5A63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2EB3BFEA-27D1-4C01-86B8-596EAEBBA12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F18B4D55-D848-4E2B-A108-95E168021F6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CE3663B-B379-43D8-9659-9953E000671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一般会計において令和元年度に約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億円の繰上償還を行ったことや、下水道事業会計において起債残高が減少したことに伴い、繰入見込額が減少したことにより、減少傾向にある。</a:t>
          </a:r>
        </a:p>
        <a:p>
          <a:r>
            <a:rPr kumimoji="1" lang="ja-JP" altLang="en-US" sz="1300">
              <a:latin typeface="ＭＳ Ｐゴシック" panose="020B0600070205080204" pitchFamily="50" charset="-128"/>
              <a:ea typeface="ＭＳ Ｐゴシック" panose="020B0600070205080204" pitchFamily="50" charset="-128"/>
            </a:rPr>
            <a:t>　今後もより一層、新規発行の抑制や、入札等による低利での調達に努める等、継続した取組を行うとともに、プライマリーバランスを意識した市債の発行を行い、適正な地方債管理に努める。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696C10D8-3453-464D-9457-895B99A26BF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F81EEE60-0B36-425A-B8DC-AA6C662E11B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E6B677F6-C9BD-47D4-A306-D5229AEF2A5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8FD35E7C-A792-49CA-AFDA-9FD25D1106B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23C25115-514E-459D-B985-8CB2F810F3E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570807E6-F014-410E-9E7D-890E6E6A715C}"/>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1938874F-0019-49DB-94BB-670463587C6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7D4BA10B-2C3F-4CB6-88C5-12B25529CA6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DFB878A1-2DF8-4263-A36D-D798CA38E17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66134A18-9C1D-49B6-871D-FF5205D96429}"/>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E8295A20-C673-48DC-9CF8-A017681C5EE9}"/>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E0AE1CEF-B801-45CE-9273-069B8A375ACA}"/>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30198D79-D360-4765-8322-B0D49EDDA7AC}"/>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C17F55E5-3CF4-4099-8741-1BBDEE3846F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894D8597-D692-4529-BFCE-8F324F96EF6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12A77C61-DC9E-45E8-9E8A-9A1915C2CA91}"/>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5E788ED0-F1FC-4A0C-B543-D7917A0302C3}"/>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807C181E-BEBE-4952-A0AD-E410B472126E}"/>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9339EB2-09B2-44A8-89FB-D150A91583AC}"/>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A4158688-6901-43E5-AED5-59A1709927DB}"/>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3" name="将来負担の状況平均値テキスト">
          <a:extLst>
            <a:ext uri="{FF2B5EF4-FFF2-40B4-BE49-F238E27FC236}">
              <a16:creationId xmlns:a16="http://schemas.microsoft.com/office/drawing/2014/main" id="{C3BAB7A9-8268-4E69-AD26-E1DF0B1D27DB}"/>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4" name="フローチャート: 判断 443">
          <a:extLst>
            <a:ext uri="{FF2B5EF4-FFF2-40B4-BE49-F238E27FC236}">
              <a16:creationId xmlns:a16="http://schemas.microsoft.com/office/drawing/2014/main" id="{3FE7A1BB-3C06-45F8-8E82-A03429F8C775}"/>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5" name="フローチャート: 判断 444">
          <a:extLst>
            <a:ext uri="{FF2B5EF4-FFF2-40B4-BE49-F238E27FC236}">
              <a16:creationId xmlns:a16="http://schemas.microsoft.com/office/drawing/2014/main" id="{DA0C695F-F41C-48B5-966A-498C3153DC23}"/>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6" name="テキスト ボックス 445">
          <a:extLst>
            <a:ext uri="{FF2B5EF4-FFF2-40B4-BE49-F238E27FC236}">
              <a16:creationId xmlns:a16="http://schemas.microsoft.com/office/drawing/2014/main" id="{21A3F83A-7DD2-404C-BB99-C27607F8B932}"/>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7" name="フローチャート: 判断 446">
          <a:extLst>
            <a:ext uri="{FF2B5EF4-FFF2-40B4-BE49-F238E27FC236}">
              <a16:creationId xmlns:a16="http://schemas.microsoft.com/office/drawing/2014/main" id="{5074D110-B187-4A55-9C2C-2A5C89D677D2}"/>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48" name="テキスト ボックス 447">
          <a:extLst>
            <a:ext uri="{FF2B5EF4-FFF2-40B4-BE49-F238E27FC236}">
              <a16:creationId xmlns:a16="http://schemas.microsoft.com/office/drawing/2014/main" id="{136A6A2B-8A6A-43FD-B000-AB3DF9A11D5C}"/>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49" name="フローチャート: 判断 448">
          <a:extLst>
            <a:ext uri="{FF2B5EF4-FFF2-40B4-BE49-F238E27FC236}">
              <a16:creationId xmlns:a16="http://schemas.microsoft.com/office/drawing/2014/main" id="{33C4E70E-C993-4B68-B485-CE44F6D907DD}"/>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FE9B19E3-591D-4031-B9E5-08A8D425C713}"/>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1" name="フローチャート: 判断 450">
          <a:extLst>
            <a:ext uri="{FF2B5EF4-FFF2-40B4-BE49-F238E27FC236}">
              <a16:creationId xmlns:a16="http://schemas.microsoft.com/office/drawing/2014/main" id="{6C41C680-F9BE-4992-902C-BAADC9E2263B}"/>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13CC4543-DF00-44EA-8F1E-F99C36CDB0EB}"/>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DEA6055C-3179-43E9-9A25-4DAA8D38D1A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88D0353-976A-4958-8460-CE229BEE874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2AE4249-C78B-4AB5-BC2E-0D3A7B810F4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A97EB040-393E-48F3-ABBC-14DAA2D66D3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5FF5A85-D6EA-404A-A743-4EE5E49F961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62,204
61,799
19.69
27,610,079
25,619,046
1,089,442
13,126,405
21,713,813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令和２年度から下水道事業会計が企業会計化したことに伴い、類似団体平均より低い水準が続いている。</a:t>
          </a:r>
        </a:p>
        <a:p>
          <a:r>
            <a:rPr kumimoji="1" lang="ja-JP" altLang="en-US" sz="1300">
              <a:latin typeface="ＭＳ Ｐゴシック" panose="020B0600070205080204" pitchFamily="50" charset="-128"/>
              <a:ea typeface="ＭＳ Ｐゴシック" panose="020B0600070205080204" pitchFamily="50" charset="-128"/>
            </a:rPr>
            <a:t>　今後も事務事業改善による時間外手当の削減や、退職者の一部不補充等の実施により改善を図っていく。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8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物件費については震災前から増加傾向にあり、その要因としては指定管理や委託業務の増加により、人件費から物件費へのシフトが起きているためである。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また、昨今の物価価格高騰も要因となっている。</a:t>
          </a:r>
        </a:p>
        <a:p>
          <a:r>
            <a:rPr kumimoji="1" lang="ja-JP" altLang="en-US" sz="1300">
              <a:latin typeface="ＭＳ Ｐゴシック" panose="020B0600070205080204" pitchFamily="50" charset="-128"/>
              <a:ea typeface="ＭＳ Ｐゴシック" panose="020B0600070205080204" pitchFamily="50" charset="-128"/>
            </a:rPr>
            <a:t>　経常経費として今後も支出されていくものであるため、事務事業の見直しによる歳出削減や、競争に伴うコスト削減効果を図っていく。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18</xdr:row>
      <xdr:rowOff>99568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399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53848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75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119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17</xdr:row>
      <xdr:rowOff>106426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11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48768</xdr:rowOff>
    </xdr:from>
    <xdr:to>
      <xdr:col>82</xdr:col>
      <xdr:colOff>158750</xdr:colOff>
      <xdr:row>18</xdr:row>
      <xdr:rowOff>150368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20845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施設型給付費や子ども医療費の増加等で、扶助費全体が増加し、分母となる経常一般財源である普通交付税や臨時財政対策債が大幅に減少したことから、０．６ポイントの悪化となった。</a:t>
          </a:r>
        </a:p>
        <a:p>
          <a:r>
            <a:rPr kumimoji="1" lang="ja-JP" altLang="en-US" sz="1300">
              <a:latin typeface="ＭＳ Ｐゴシック" panose="020B0600070205080204" pitchFamily="50" charset="-128"/>
              <a:ea typeface="ＭＳ Ｐゴシック" panose="020B0600070205080204" pitchFamily="50" charset="-128"/>
            </a:rPr>
            <a:t>　例年、類似団体平均の水準で推移しているが、引き続き、生活保護受給者の自立支援や各種予防事業により、医療及び介護給付費の抑制を図り改善に努める。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96520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52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96520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96520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45720</xdr:rowOff>
    </xdr:from>
    <xdr:to>
      <xdr:col>24</xdr:col>
      <xdr:colOff>76200</xdr:colOff>
      <xdr:row>56</xdr:row>
      <xdr:rowOff>147320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17797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45720</xdr:rowOff>
    </xdr:from>
    <xdr:to>
      <xdr:col>11</xdr:col>
      <xdr:colOff>60325</xdr:colOff>
      <xdr:row>56</xdr:row>
      <xdr:rowOff>147320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下水道事業会計の企業会計化に伴い、これまで繰出金として支出していた経費が補助費等に区分が変更となり、類似団体の平均値と同等程度となっている。</a:t>
          </a:r>
        </a:p>
        <a:p>
          <a:r>
            <a:rPr kumimoji="1" lang="ja-JP" altLang="en-US" sz="1300">
              <a:latin typeface="ＭＳ Ｐゴシック" panose="020B0600070205080204" pitchFamily="50" charset="-128"/>
              <a:ea typeface="ＭＳ Ｐゴシック" panose="020B0600070205080204" pitchFamily="50" charset="-128"/>
            </a:rPr>
            <a:t>　今後も、施設維持に関する経費が増加することが予想されるため、計画的な維持管理に努め、経費削減を図っていく必要がある。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77470</xdr:rowOff>
    </xdr:from>
    <xdr:to>
      <xdr:col>82</xdr:col>
      <xdr:colOff>107950</xdr:colOff>
      <xdr:row>59</xdr:row>
      <xdr:rowOff>8890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6432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152417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09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8890</xdr:rowOff>
    </xdr:from>
    <xdr:to>
      <xdr:col>82</xdr:col>
      <xdr:colOff>196850</xdr:colOff>
      <xdr:row>59</xdr:row>
      <xdr:rowOff>8890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1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163847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77470</xdr:rowOff>
    </xdr:from>
    <xdr:to>
      <xdr:col>82</xdr:col>
      <xdr:colOff>196850</xdr:colOff>
      <xdr:row>53</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168910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552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58420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52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125730</xdr:rowOff>
    </xdr:from>
    <xdr:to>
      <xdr:col>78</xdr:col>
      <xdr:colOff>120650</xdr:colOff>
      <xdr:row>56</xdr:row>
      <xdr:rowOff>55880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40657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60</xdr:row>
      <xdr:rowOff>142240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65962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22860</xdr:rowOff>
    </xdr:from>
    <xdr:to>
      <xdr:col>74</xdr:col>
      <xdr:colOff>31750</xdr:colOff>
      <xdr:row>56</xdr:row>
      <xdr:rowOff>124460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109237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60</xdr:row>
      <xdr:rowOff>142240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1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91440</xdr:rowOff>
    </xdr:from>
    <xdr:to>
      <xdr:col>69</xdr:col>
      <xdr:colOff>142875</xdr:colOff>
      <xdr:row>61</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6367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下水道事業会計の企業会計化に伴い、これまで繰出金として支出していた経費が補助費等に区分が変更となり、令和２年度から補助費が増加している。</a:t>
          </a:r>
        </a:p>
        <a:p>
          <a:r>
            <a:rPr kumimoji="1" lang="ja-JP" altLang="en-US" sz="1300">
              <a:latin typeface="ＭＳ Ｐゴシック" panose="020B0600070205080204" pitchFamily="50" charset="-128"/>
              <a:ea typeface="ＭＳ Ｐゴシック" panose="020B0600070205080204" pitchFamily="50" charset="-128"/>
            </a:rPr>
            <a:t>　類似団体平均を大幅に上回る要因としては、下水道事業会計において、低地・河口部といった本市の地理的条件により、水害防止のための、多額の雨水施設整備を行っていることによるもので、下水道事業の事務内容の状況を注視す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140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37</xdr:row>
      <xdr:rowOff>170434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37</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16320"/>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147574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16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臨時財政対策債の発行については継続的に行われ、地方債現在高の約半分を占めており、臨時財政対策債の元利償還金は増加傾向となっている。</a:t>
          </a:r>
        </a:p>
        <a:p>
          <a:r>
            <a:rPr kumimoji="1" lang="ja-JP" altLang="en-US" sz="1300">
              <a:latin typeface="ＭＳ Ｐゴシック" panose="020B0600070205080204" pitchFamily="50" charset="-128"/>
              <a:ea typeface="ＭＳ Ｐゴシック" panose="020B0600070205080204" pitchFamily="50" charset="-128"/>
            </a:rPr>
            <a:t>　今後もより一層、新規発行の抑制や、入札等による低利での調達に努める等、継続した取組を行い、適正な地方債管理に努める。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42418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98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33274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98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78994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34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78994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135145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分母となる経常一般財源である市税及び地方消費税交付金等が増加したものの、普通交付税や臨時財政対策債が大幅に減少し、２．３ポイント悪化している。</a:t>
          </a:r>
        </a:p>
        <a:p>
          <a:r>
            <a:rPr kumimoji="1" lang="ja-JP" altLang="en-US" sz="1200">
              <a:latin typeface="ＭＳ Ｐゴシック" panose="020B0600070205080204" pitchFamily="50" charset="-128"/>
              <a:ea typeface="ＭＳ Ｐゴシック" panose="020B0600070205080204" pitchFamily="50" charset="-128"/>
            </a:rPr>
            <a:t>　類似団体平均を上回る要因としては、低地・河口部といった本市の地理的条件により、雨水対策事業への繰出金が多額となっていることが挙げられる。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今後も、事務事業の見直しや適正な定員管理等による歳出削減を図るとともに、計画的な施設維持管理を推進し、行財政運営の改善に努めていく。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79</xdr:row>
      <xdr:rowOff>6986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420089"/>
          <a:ext cx="8382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79</xdr:row>
      <xdr:rowOff>35561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4200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79</xdr:row>
      <xdr:rowOff>109855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58011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109855</xdr:rowOff>
    </xdr:from>
    <xdr:to>
      <xdr:col>69</xdr:col>
      <xdr:colOff>92075</xdr:colOff>
      <xdr:row>79</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6544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127636</xdr:rowOff>
    </xdr:from>
    <xdr:to>
      <xdr:col>82</xdr:col>
      <xdr:colOff>158750</xdr:colOff>
      <xdr:row>79</xdr:row>
      <xdr:rowOff>57786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99713</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59055</xdr:rowOff>
    </xdr:from>
    <xdr:to>
      <xdr:col>69</xdr:col>
      <xdr:colOff>142875</xdr:colOff>
      <xdr:row>79</xdr:row>
      <xdr:rowOff>160655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6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145432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68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162577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145450</xdr:rowOff>
    </xdr:from>
    <xdr:to>
      <xdr:col>29</xdr:col>
      <xdr:colOff>127000</xdr:colOff>
      <xdr:row>19</xdr:row>
      <xdr:rowOff>14677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279175"/>
          <a:ext cx="647700" cy="40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125204</xdr:rowOff>
    </xdr:from>
    <xdr:to>
      <xdr:col>26</xdr:col>
      <xdr:colOff>50800</xdr:colOff>
      <xdr:row>18</xdr:row>
      <xdr:rowOff>145450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258929"/>
          <a:ext cx="698500" cy="2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118832</xdr:rowOff>
    </xdr:from>
    <xdr:to>
      <xdr:col>22</xdr:col>
      <xdr:colOff>114300</xdr:colOff>
      <xdr:row>18</xdr:row>
      <xdr:rowOff>125204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252557"/>
          <a:ext cx="698500" cy="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111989</xdr:rowOff>
    </xdr:from>
    <xdr:to>
      <xdr:col>18</xdr:col>
      <xdr:colOff>177800</xdr:colOff>
      <xdr:row>18</xdr:row>
      <xdr:rowOff>118832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45714"/>
          <a:ext cx="698500" cy="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135327</xdr:rowOff>
    </xdr:from>
    <xdr:to>
      <xdr:col>29</xdr:col>
      <xdr:colOff>177800</xdr:colOff>
      <xdr:row>19</xdr:row>
      <xdr:rowOff>65477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6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107404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4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94650</xdr:rowOff>
    </xdr:from>
    <xdr:to>
      <xdr:col>26</xdr:col>
      <xdr:colOff>101600</xdr:colOff>
      <xdr:row>19</xdr:row>
      <xdr:rowOff>24800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2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9577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1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74405</xdr:rowOff>
    </xdr:from>
    <xdr:to>
      <xdr:col>22</xdr:col>
      <xdr:colOff>165100</xdr:colOff>
      <xdr:row>19</xdr:row>
      <xdr:rowOff>4555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0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160781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68032</xdr:rowOff>
    </xdr:from>
    <xdr:to>
      <xdr:col>19</xdr:col>
      <xdr:colOff>38100</xdr:colOff>
      <xdr:row>18</xdr:row>
      <xdr:rowOff>169632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0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154409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8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61189</xdr:rowOff>
    </xdr:from>
    <xdr:to>
      <xdr:col>15</xdr:col>
      <xdr:colOff>101600</xdr:colOff>
      <xdr:row>18</xdr:row>
      <xdr:rowOff>162789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9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147566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8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57800</xdr:rowOff>
    </xdr:from>
    <xdr:to>
      <xdr:col>29</xdr:col>
      <xdr:colOff>127000</xdr:colOff>
      <xdr:row>36</xdr:row>
      <xdr:rowOff>124257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011050"/>
          <a:ext cx="647700" cy="66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124257</xdr:rowOff>
    </xdr:from>
    <xdr:to>
      <xdr:col>26</xdr:col>
      <xdr:colOff>50800</xdr:colOff>
      <xdr:row>36</xdr:row>
      <xdr:rowOff>162596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077507"/>
          <a:ext cx="698500" cy="38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37585</xdr:rowOff>
    </xdr:from>
    <xdr:to>
      <xdr:col>22</xdr:col>
      <xdr:colOff>114300</xdr:colOff>
      <xdr:row>36</xdr:row>
      <xdr:rowOff>162596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990835"/>
          <a:ext cx="698500" cy="12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3425</xdr:rowOff>
    </xdr:from>
    <xdr:to>
      <xdr:col>18</xdr:col>
      <xdr:colOff>177800</xdr:colOff>
      <xdr:row>36</xdr:row>
      <xdr:rowOff>37585</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956675"/>
          <a:ext cx="698500" cy="3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7000</xdr:rowOff>
    </xdr:from>
    <xdr:to>
      <xdr:col>29</xdr:col>
      <xdr:colOff>177800</xdr:colOff>
      <xdr:row>36</xdr:row>
      <xdr:rowOff>108600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6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321977</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3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73457</xdr:rowOff>
    </xdr:from>
    <xdr:to>
      <xdr:col>26</xdr:col>
      <xdr:colOff>101600</xdr:colOff>
      <xdr:row>37</xdr:row>
      <xdr:rowOff>3607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26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159834</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11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111796</xdr:rowOff>
    </xdr:from>
    <xdr:to>
      <xdr:col>22</xdr:col>
      <xdr:colOff>165100</xdr:colOff>
      <xdr:row>37</xdr:row>
      <xdr:rowOff>41946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6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26723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329685</xdr:rowOff>
    </xdr:from>
    <xdr:to>
      <xdr:col>19</xdr:col>
      <xdr:colOff>38100</xdr:colOff>
      <xdr:row>36</xdr:row>
      <xdr:rowOff>88385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94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73162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0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295525</xdr:rowOff>
    </xdr:from>
    <xdr:to>
      <xdr:col>15</xdr:col>
      <xdr:colOff>101600</xdr:colOff>
      <xdr:row>36</xdr:row>
      <xdr:rowOff>54225</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90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39002</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9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62,204
61,799
19.69
27,610,079
25,619,046
1,089,442
13,126,405
21,713,813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104153</xdr:rowOff>
    </xdr:from>
    <xdr:to>
      <xdr:col>24</xdr:col>
      <xdr:colOff>63500</xdr:colOff>
      <xdr:row>37</xdr:row>
      <xdr:rowOff>134900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47803"/>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52832</xdr:rowOff>
    </xdr:from>
    <xdr:to>
      <xdr:col>19</xdr:col>
      <xdr:colOff>177800</xdr:colOff>
      <xdr:row>37</xdr:row>
      <xdr:rowOff>104153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96482"/>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52832</xdr:rowOff>
    </xdr:from>
    <xdr:to>
      <xdr:col>15</xdr:col>
      <xdr:colOff>50800</xdr:colOff>
      <xdr:row>37</xdr:row>
      <xdr:rowOff>59557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6482"/>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58756</xdr:rowOff>
    </xdr:from>
    <xdr:to>
      <xdr:col>10</xdr:col>
      <xdr:colOff>114300</xdr:colOff>
      <xdr:row>37</xdr:row>
      <xdr:rowOff>59557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2406"/>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84100</xdr:rowOff>
    </xdr:from>
    <xdr:to>
      <xdr:col>24</xdr:col>
      <xdr:colOff>114300</xdr:colOff>
      <xdr:row>38</xdr:row>
      <xdr:rowOff>14250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62527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53353</xdr:rowOff>
    </xdr:from>
    <xdr:to>
      <xdr:col>20</xdr:col>
      <xdr:colOff>38100</xdr:colOff>
      <xdr:row>37</xdr:row>
      <xdr:rowOff>154953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146080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2032</xdr:rowOff>
    </xdr:from>
    <xdr:to>
      <xdr:col>15</xdr:col>
      <xdr:colOff>101600</xdr:colOff>
      <xdr:row>37</xdr:row>
      <xdr:rowOff>103632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94759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8757</xdr:rowOff>
    </xdr:from>
    <xdr:to>
      <xdr:col>10</xdr:col>
      <xdr:colOff>165100</xdr:colOff>
      <xdr:row>37</xdr:row>
      <xdr:rowOff>110357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101484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7956</xdr:rowOff>
    </xdr:from>
    <xdr:to>
      <xdr:col>6</xdr:col>
      <xdr:colOff>38100</xdr:colOff>
      <xdr:row>37</xdr:row>
      <xdr:rowOff>109556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126083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131764</xdr:rowOff>
    </xdr:from>
    <xdr:to>
      <xdr:col>24</xdr:col>
      <xdr:colOff>63500</xdr:colOff>
      <xdr:row>56</xdr:row>
      <xdr:rowOff>165652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32964"/>
          <a:ext cx="8382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165652</xdr:rowOff>
    </xdr:from>
    <xdr:to>
      <xdr:col>19</xdr:col>
      <xdr:colOff>177800</xdr:colOff>
      <xdr:row>57</xdr:row>
      <xdr:rowOff>60975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6852"/>
          <a:ext cx="889000" cy="6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60975</xdr:rowOff>
    </xdr:from>
    <xdr:to>
      <xdr:col>15</xdr:col>
      <xdr:colOff>50800</xdr:colOff>
      <xdr:row>58</xdr:row>
      <xdr:rowOff>8625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3625"/>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7319</xdr:rowOff>
    </xdr:from>
    <xdr:to>
      <xdr:col>10</xdr:col>
      <xdr:colOff>114300</xdr:colOff>
      <xdr:row>58</xdr:row>
      <xdr:rowOff>8625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5141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80964</xdr:rowOff>
    </xdr:from>
    <xdr:to>
      <xdr:col>24</xdr:col>
      <xdr:colOff>114300</xdr:colOff>
      <xdr:row>57</xdr:row>
      <xdr:rowOff>11114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103841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3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114852</xdr:rowOff>
    </xdr:from>
    <xdr:to>
      <xdr:col>20</xdr:col>
      <xdr:colOff>38100</xdr:colOff>
      <xdr:row>57</xdr:row>
      <xdr:rowOff>45002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61529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9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10175</xdr:rowOff>
    </xdr:from>
    <xdr:to>
      <xdr:col>15</xdr:col>
      <xdr:colOff>101600</xdr:colOff>
      <xdr:row>57</xdr:row>
      <xdr:rowOff>111775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128302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129275</xdr:rowOff>
    </xdr:from>
    <xdr:to>
      <xdr:col>10</xdr:col>
      <xdr:colOff>165100</xdr:colOff>
      <xdr:row>58</xdr:row>
      <xdr:rowOff>59425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50552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127969</xdr:rowOff>
    </xdr:from>
    <xdr:to>
      <xdr:col>6</xdr:col>
      <xdr:colOff>38100</xdr:colOff>
      <xdr:row>58</xdr:row>
      <xdr:rowOff>58119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74646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7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86283</xdr:rowOff>
    </xdr:from>
    <xdr:to>
      <xdr:col>24</xdr:col>
      <xdr:colOff>63500</xdr:colOff>
      <xdr:row>78</xdr:row>
      <xdr:rowOff>130938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59383"/>
          <a:ext cx="83820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57290</xdr:rowOff>
    </xdr:from>
    <xdr:to>
      <xdr:col>19</xdr:col>
      <xdr:colOff>177800</xdr:colOff>
      <xdr:row>78</xdr:row>
      <xdr:rowOff>86283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30390"/>
          <a:ext cx="889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57290</xdr:rowOff>
    </xdr:from>
    <xdr:to>
      <xdr:col>15</xdr:col>
      <xdr:colOff>50800</xdr:colOff>
      <xdr:row>78</xdr:row>
      <xdr:rowOff>83922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0390"/>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27000</xdr:rowOff>
    </xdr:from>
    <xdr:to>
      <xdr:col>10</xdr:col>
      <xdr:colOff>114300</xdr:colOff>
      <xdr:row>78</xdr:row>
      <xdr:rowOff>83922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0100"/>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80138</xdr:rowOff>
    </xdr:from>
    <xdr:to>
      <xdr:col>24</xdr:col>
      <xdr:colOff>114300</xdr:colOff>
      <xdr:row>79</xdr:row>
      <xdr:rowOff>10288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166515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35483</xdr:rowOff>
    </xdr:from>
    <xdr:to>
      <xdr:col>20</xdr:col>
      <xdr:colOff>38100</xdr:colOff>
      <xdr:row>78</xdr:row>
      <xdr:rowOff>137083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128210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6490</xdr:rowOff>
    </xdr:from>
    <xdr:to>
      <xdr:col>15</xdr:col>
      <xdr:colOff>101600</xdr:colOff>
      <xdr:row>78</xdr:row>
      <xdr:rowOff>108090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99217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33122</xdr:rowOff>
    </xdr:from>
    <xdr:to>
      <xdr:col>10</xdr:col>
      <xdr:colOff>165100</xdr:colOff>
      <xdr:row>78</xdr:row>
      <xdr:rowOff>134722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125849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9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147650</xdr:rowOff>
    </xdr:from>
    <xdr:to>
      <xdr:col>6</xdr:col>
      <xdr:colOff>38100</xdr:colOff>
      <xdr:row>78</xdr:row>
      <xdr:rowOff>77800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94327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48434</xdr:rowOff>
    </xdr:from>
    <xdr:to>
      <xdr:col>24</xdr:col>
      <xdr:colOff>63500</xdr:colOff>
      <xdr:row>96</xdr:row>
      <xdr:rowOff>56327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36184"/>
          <a:ext cx="838200" cy="17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48434</xdr:rowOff>
    </xdr:from>
    <xdr:to>
      <xdr:col>19</xdr:col>
      <xdr:colOff>177800</xdr:colOff>
      <xdr:row>96</xdr:row>
      <xdr:rowOff>167001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36184"/>
          <a:ext cx="889000" cy="29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167001</xdr:rowOff>
    </xdr:from>
    <xdr:to>
      <xdr:col>15</xdr:col>
      <xdr:colOff>50800</xdr:colOff>
      <xdr:row>97</xdr:row>
      <xdr:rowOff>76433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26201"/>
          <a:ext cx="889000" cy="8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76433</xdr:rowOff>
    </xdr:from>
    <xdr:to>
      <xdr:col>10</xdr:col>
      <xdr:colOff>114300</xdr:colOff>
      <xdr:row>97</xdr:row>
      <xdr:rowOff>159305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07083"/>
          <a:ext cx="889000" cy="8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5527</xdr:rowOff>
    </xdr:from>
    <xdr:to>
      <xdr:col>24</xdr:col>
      <xdr:colOff>114300</xdr:colOff>
      <xdr:row>96</xdr:row>
      <xdr:rowOff>107127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155404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4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169084</xdr:rowOff>
    </xdr:from>
    <xdr:to>
      <xdr:col>20</xdr:col>
      <xdr:colOff>38100</xdr:colOff>
      <xdr:row>95</xdr:row>
      <xdr:rowOff>99234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115761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6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116201</xdr:rowOff>
    </xdr:from>
    <xdr:to>
      <xdr:col>15</xdr:col>
      <xdr:colOff>101600</xdr:colOff>
      <xdr:row>97</xdr:row>
      <xdr:rowOff>46351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7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62878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35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25633</xdr:rowOff>
    </xdr:from>
    <xdr:to>
      <xdr:col>10</xdr:col>
      <xdr:colOff>165100</xdr:colOff>
      <xdr:row>97</xdr:row>
      <xdr:rowOff>127233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5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118360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4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108505</xdr:rowOff>
    </xdr:from>
    <xdr:to>
      <xdr:col>6</xdr:col>
      <xdr:colOff>38100</xdr:colOff>
      <xdr:row>98</xdr:row>
      <xdr:rowOff>38655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29782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113759</xdr:rowOff>
    </xdr:from>
    <xdr:to>
      <xdr:col>55</xdr:col>
      <xdr:colOff>0</xdr:colOff>
      <xdr:row>37</xdr:row>
      <xdr:rowOff>154777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457409"/>
          <a:ext cx="8382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73156</xdr:rowOff>
    </xdr:from>
    <xdr:to>
      <xdr:col>50</xdr:col>
      <xdr:colOff>114300</xdr:colOff>
      <xdr:row>37</xdr:row>
      <xdr:rowOff>113759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16656"/>
          <a:ext cx="889000" cy="124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73156</xdr:rowOff>
    </xdr:from>
    <xdr:to>
      <xdr:col>45</xdr:col>
      <xdr:colOff>177800</xdr:colOff>
      <xdr:row>38</xdr:row>
      <xdr:rowOff>162516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16656"/>
          <a:ext cx="889000" cy="14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124776</xdr:rowOff>
    </xdr:from>
    <xdr:to>
      <xdr:col>41</xdr:col>
      <xdr:colOff>50800</xdr:colOff>
      <xdr:row>38</xdr:row>
      <xdr:rowOff>162516</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468426"/>
          <a:ext cx="889000" cy="20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12761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31567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103977</xdr:rowOff>
    </xdr:from>
    <xdr:to>
      <xdr:col>55</xdr:col>
      <xdr:colOff>50800</xdr:colOff>
      <xdr:row>38</xdr:row>
      <xdr:rowOff>34127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82404</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2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62959</xdr:rowOff>
    </xdr:from>
    <xdr:to>
      <xdr:col>50</xdr:col>
      <xdr:colOff>165100</xdr:colOff>
      <xdr:row>37</xdr:row>
      <xdr:rowOff>164559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9636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8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22356</xdr:rowOff>
    </xdr:from>
    <xdr:to>
      <xdr:col>46</xdr:col>
      <xdr:colOff>38100</xdr:colOff>
      <xdr:row>30</xdr:row>
      <xdr:rowOff>123956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1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140483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4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111716</xdr:rowOff>
    </xdr:from>
    <xdr:to>
      <xdr:col>41</xdr:col>
      <xdr:colOff>101600</xdr:colOff>
      <xdr:row>39</xdr:row>
      <xdr:rowOff>41866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32993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73976</xdr:rowOff>
    </xdr:from>
    <xdr:to>
      <xdr:col>36</xdr:col>
      <xdr:colOff>165100</xdr:colOff>
      <xdr:row>38</xdr:row>
      <xdr:rowOff>4125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176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20653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1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61709</xdr:rowOff>
    </xdr:from>
    <xdr:to>
      <xdr:col>55</xdr:col>
      <xdr:colOff>0</xdr:colOff>
      <xdr:row>57</xdr:row>
      <xdr:rowOff>140721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34359"/>
          <a:ext cx="838200" cy="7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20051</xdr:rowOff>
    </xdr:from>
    <xdr:to>
      <xdr:col>50</xdr:col>
      <xdr:colOff>114300</xdr:colOff>
      <xdr:row>57</xdr:row>
      <xdr:rowOff>61709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621251"/>
          <a:ext cx="889000" cy="2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8651</xdr:rowOff>
    </xdr:from>
    <xdr:to>
      <xdr:col>45</xdr:col>
      <xdr:colOff>177800</xdr:colOff>
      <xdr:row>56</xdr:row>
      <xdr:rowOff>20051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609851"/>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8651</xdr:rowOff>
    </xdr:from>
    <xdr:to>
      <xdr:col>41</xdr:col>
      <xdr:colOff>50800</xdr:colOff>
      <xdr:row>56</xdr:row>
      <xdr:rowOff>81788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609851"/>
          <a:ext cx="889000" cy="7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89921</xdr:rowOff>
    </xdr:from>
    <xdr:to>
      <xdr:col>55</xdr:col>
      <xdr:colOff>50800</xdr:colOff>
      <xdr:row>58</xdr:row>
      <xdr:rowOff>20071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6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68348</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10909</xdr:rowOff>
    </xdr:from>
    <xdr:to>
      <xdr:col>50</xdr:col>
      <xdr:colOff>165100</xdr:colOff>
      <xdr:row>57</xdr:row>
      <xdr:rowOff>112509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103636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8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140701</xdr:rowOff>
    </xdr:from>
    <xdr:to>
      <xdr:col>46</xdr:col>
      <xdr:colOff>38100</xdr:colOff>
      <xdr:row>56</xdr:row>
      <xdr:rowOff>70851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5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87378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3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129301</xdr:rowOff>
    </xdr:from>
    <xdr:to>
      <xdr:col>41</xdr:col>
      <xdr:colOff>101600</xdr:colOff>
      <xdr:row>56</xdr:row>
      <xdr:rowOff>59451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5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75978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3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30988</xdr:rowOff>
    </xdr:from>
    <xdr:to>
      <xdr:col>36</xdr:col>
      <xdr:colOff>165100</xdr:colOff>
      <xdr:row>56</xdr:row>
      <xdr:rowOff>132588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149115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4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104229</xdr:rowOff>
    </xdr:from>
    <xdr:to>
      <xdr:col>55</xdr:col>
      <xdr:colOff>0</xdr:colOff>
      <xdr:row>78</xdr:row>
      <xdr:rowOff>62458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05879"/>
          <a:ext cx="838200" cy="1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32550</xdr:rowOff>
    </xdr:from>
    <xdr:to>
      <xdr:col>50</xdr:col>
      <xdr:colOff>114300</xdr:colOff>
      <xdr:row>77</xdr:row>
      <xdr:rowOff>104229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234200"/>
          <a:ext cx="889000" cy="7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141643</xdr:rowOff>
    </xdr:from>
    <xdr:to>
      <xdr:col>45</xdr:col>
      <xdr:colOff>177800</xdr:colOff>
      <xdr:row>77</xdr:row>
      <xdr:rowOff>32550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828943"/>
          <a:ext cx="889000" cy="40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141643</xdr:rowOff>
    </xdr:from>
    <xdr:to>
      <xdr:col>41</xdr:col>
      <xdr:colOff>50800</xdr:colOff>
      <xdr:row>75</xdr:row>
      <xdr:rowOff>143269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828943"/>
          <a:ext cx="889000" cy="1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11658</xdr:rowOff>
    </xdr:from>
    <xdr:to>
      <xdr:col>55</xdr:col>
      <xdr:colOff>50800</xdr:colOff>
      <xdr:row>78</xdr:row>
      <xdr:rowOff>113258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34535</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3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53429</xdr:rowOff>
    </xdr:from>
    <xdr:to>
      <xdr:col>50</xdr:col>
      <xdr:colOff>165100</xdr:colOff>
      <xdr:row>77</xdr:row>
      <xdr:rowOff>155029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0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153200</xdr:rowOff>
    </xdr:from>
    <xdr:to>
      <xdr:col>46</xdr:col>
      <xdr:colOff>38100</xdr:colOff>
      <xdr:row>77</xdr:row>
      <xdr:rowOff>83350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99877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9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90843</xdr:rowOff>
    </xdr:from>
    <xdr:to>
      <xdr:col>41</xdr:col>
      <xdr:colOff>101600</xdr:colOff>
      <xdr:row>75</xdr:row>
      <xdr:rowOff>20993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7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37520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5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92469</xdr:rowOff>
    </xdr:from>
    <xdr:to>
      <xdr:col>36</xdr:col>
      <xdr:colOff>165100</xdr:colOff>
      <xdr:row>76</xdr:row>
      <xdr:rowOff>22619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39146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7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4420</xdr:rowOff>
    </xdr:from>
    <xdr:to>
      <xdr:col>55</xdr:col>
      <xdr:colOff>0</xdr:colOff>
      <xdr:row>98</xdr:row>
      <xdr:rowOff>5398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806520"/>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2375</xdr:rowOff>
    </xdr:from>
    <xdr:to>
      <xdr:col>50</xdr:col>
      <xdr:colOff>114300</xdr:colOff>
      <xdr:row>98</xdr:row>
      <xdr:rowOff>5398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633025"/>
          <a:ext cx="889000" cy="17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2375</xdr:rowOff>
    </xdr:from>
    <xdr:to>
      <xdr:col>45</xdr:col>
      <xdr:colOff>177800</xdr:colOff>
      <xdr:row>98</xdr:row>
      <xdr:rowOff>97320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633025"/>
          <a:ext cx="889000" cy="26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97320</xdr:rowOff>
    </xdr:from>
    <xdr:to>
      <xdr:col>41</xdr:col>
      <xdr:colOff>50800</xdr:colOff>
      <xdr:row>98</xdr:row>
      <xdr:rowOff>121577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99420"/>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125070</xdr:rowOff>
    </xdr:from>
    <xdr:to>
      <xdr:col>55</xdr:col>
      <xdr:colOff>50800</xdr:colOff>
      <xdr:row>98</xdr:row>
      <xdr:rowOff>55220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103497</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126048</xdr:rowOff>
    </xdr:from>
    <xdr:to>
      <xdr:col>50</xdr:col>
      <xdr:colOff>165100</xdr:colOff>
      <xdr:row>98</xdr:row>
      <xdr:rowOff>56198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5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47325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123025</xdr:rowOff>
    </xdr:from>
    <xdr:to>
      <xdr:col>46</xdr:col>
      <xdr:colOff>38100</xdr:colOff>
      <xdr:row>97</xdr:row>
      <xdr:rowOff>53175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69702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3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46520</xdr:rowOff>
    </xdr:from>
    <xdr:to>
      <xdr:col>41</xdr:col>
      <xdr:colOff>101600</xdr:colOff>
      <xdr:row>98</xdr:row>
      <xdr:rowOff>148120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139247</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70777</xdr:rowOff>
    </xdr:from>
    <xdr:to>
      <xdr:col>36</xdr:col>
      <xdr:colOff>165100</xdr:colOff>
      <xdr:row>99</xdr:row>
      <xdr:rowOff>927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163504</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696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98598</xdr:rowOff>
    </xdr:from>
    <xdr:to>
      <xdr:col>85</xdr:col>
      <xdr:colOff>127000</xdr:colOff>
      <xdr:row>38</xdr:row>
      <xdr:rowOff>112360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13698"/>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112360</xdr:rowOff>
    </xdr:from>
    <xdr:to>
      <xdr:col>81</xdr:col>
      <xdr:colOff>50800</xdr:colOff>
      <xdr:row>38</xdr:row>
      <xdr:rowOff>124978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27460"/>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2083</xdr:rowOff>
    </xdr:from>
    <xdr:to>
      <xdr:col>76</xdr:col>
      <xdr:colOff>114300</xdr:colOff>
      <xdr:row>38</xdr:row>
      <xdr:rowOff>124978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517183"/>
          <a:ext cx="889000" cy="12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2083</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17183"/>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47798</xdr:rowOff>
    </xdr:from>
    <xdr:to>
      <xdr:col>85</xdr:col>
      <xdr:colOff>177800</xdr:colOff>
      <xdr:row>38</xdr:row>
      <xdr:rowOff>149398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61560</xdr:rowOff>
    </xdr:from>
    <xdr:to>
      <xdr:col>81</xdr:col>
      <xdr:colOff>101600</xdr:colOff>
      <xdr:row>38</xdr:row>
      <xdr:rowOff>163160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154287</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6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74178</xdr:rowOff>
    </xdr:from>
    <xdr:to>
      <xdr:col>76</xdr:col>
      <xdr:colOff>165100</xdr:colOff>
      <xdr:row>39</xdr:row>
      <xdr:rowOff>4328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166905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122733</xdr:rowOff>
    </xdr:from>
    <xdr:to>
      <xdr:col>72</xdr:col>
      <xdr:colOff>38100</xdr:colOff>
      <xdr:row>38</xdr:row>
      <xdr:rowOff>52883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69410</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2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131178</xdr:rowOff>
    </xdr:from>
    <xdr:to>
      <xdr:col>85</xdr:col>
      <xdr:colOff>127000</xdr:colOff>
      <xdr:row>76</xdr:row>
      <xdr:rowOff>147650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61378"/>
          <a:ext cx="8382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147650</xdr:rowOff>
    </xdr:from>
    <xdr:to>
      <xdr:col>81</xdr:col>
      <xdr:colOff>50800</xdr:colOff>
      <xdr:row>76</xdr:row>
      <xdr:rowOff>153555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7785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45314</xdr:rowOff>
    </xdr:from>
    <xdr:to>
      <xdr:col>76</xdr:col>
      <xdr:colOff>114300</xdr:colOff>
      <xdr:row>76</xdr:row>
      <xdr:rowOff>153555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904064"/>
          <a:ext cx="889000" cy="27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45314</xdr:rowOff>
    </xdr:from>
    <xdr:to>
      <xdr:col>71</xdr:col>
      <xdr:colOff>177800</xdr:colOff>
      <xdr:row>76</xdr:row>
      <xdr:rowOff>138392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904064"/>
          <a:ext cx="889000" cy="2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80378</xdr:rowOff>
    </xdr:from>
    <xdr:to>
      <xdr:col>85</xdr:col>
      <xdr:colOff>177800</xdr:colOff>
      <xdr:row>77</xdr:row>
      <xdr:rowOff>10528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58805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96850</xdr:rowOff>
    </xdr:from>
    <xdr:to>
      <xdr:col>81</xdr:col>
      <xdr:colOff>101600</xdr:colOff>
      <xdr:row>77</xdr:row>
      <xdr:rowOff>27000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18127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102755</xdr:rowOff>
    </xdr:from>
    <xdr:to>
      <xdr:col>76</xdr:col>
      <xdr:colOff>165100</xdr:colOff>
      <xdr:row>77</xdr:row>
      <xdr:rowOff>32905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24032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165964</xdr:rowOff>
    </xdr:from>
    <xdr:to>
      <xdr:col>72</xdr:col>
      <xdr:colOff>38100</xdr:colOff>
      <xdr:row>75</xdr:row>
      <xdr:rowOff>96114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8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112641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6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87592</xdr:rowOff>
    </xdr:from>
    <xdr:to>
      <xdr:col>67</xdr:col>
      <xdr:colOff>101600</xdr:colOff>
      <xdr:row>77</xdr:row>
      <xdr:rowOff>17742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8869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21400</xdr:rowOff>
    </xdr:from>
    <xdr:to>
      <xdr:col>85</xdr:col>
      <xdr:colOff>127000</xdr:colOff>
      <xdr:row>98</xdr:row>
      <xdr:rowOff>68135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23500"/>
          <a:ext cx="838200" cy="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105029</xdr:rowOff>
    </xdr:from>
    <xdr:to>
      <xdr:col>81</xdr:col>
      <xdr:colOff>50800</xdr:colOff>
      <xdr:row>98</xdr:row>
      <xdr:rowOff>21400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735679"/>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105029</xdr:rowOff>
    </xdr:from>
    <xdr:to>
      <xdr:col>76</xdr:col>
      <xdr:colOff>114300</xdr:colOff>
      <xdr:row>97</xdr:row>
      <xdr:rowOff>106795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35679"/>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37872</xdr:rowOff>
    </xdr:from>
    <xdr:to>
      <xdr:col>71</xdr:col>
      <xdr:colOff>177800</xdr:colOff>
      <xdr:row>97</xdr:row>
      <xdr:rowOff>106795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325622"/>
          <a:ext cx="889000" cy="4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17335</xdr:rowOff>
    </xdr:from>
    <xdr:to>
      <xdr:col>85</xdr:col>
      <xdr:colOff>177800</xdr:colOff>
      <xdr:row>98</xdr:row>
      <xdr:rowOff>118935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167212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142050</xdr:rowOff>
    </xdr:from>
    <xdr:to>
      <xdr:col>81</xdr:col>
      <xdr:colOff>101600</xdr:colOff>
      <xdr:row>98</xdr:row>
      <xdr:rowOff>72200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63327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54229</xdr:rowOff>
    </xdr:from>
    <xdr:to>
      <xdr:col>76</xdr:col>
      <xdr:colOff>165100</xdr:colOff>
      <xdr:row>97</xdr:row>
      <xdr:rowOff>155829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46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55995</xdr:rowOff>
    </xdr:from>
    <xdr:to>
      <xdr:col>72</xdr:col>
      <xdr:colOff>38100</xdr:colOff>
      <xdr:row>97</xdr:row>
      <xdr:rowOff>157595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2672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4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158522</xdr:rowOff>
    </xdr:from>
    <xdr:to>
      <xdr:col>67</xdr:col>
      <xdr:colOff>101600</xdr:colOff>
      <xdr:row>95</xdr:row>
      <xdr:rowOff>88672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2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105199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0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58384</xdr:rowOff>
    </xdr:from>
    <xdr:to>
      <xdr:col>116</xdr:col>
      <xdr:colOff>63500</xdr:colOff>
      <xdr:row>37</xdr:row>
      <xdr:rowOff>163376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402034"/>
          <a:ext cx="838200" cy="10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58384</xdr:rowOff>
    </xdr:from>
    <xdr:to>
      <xdr:col>111</xdr:col>
      <xdr:colOff>177800</xdr:colOff>
      <xdr:row>39</xdr:row>
      <xdr:rowOff>16583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02034"/>
          <a:ext cx="889000" cy="3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16583</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0313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112576</xdr:rowOff>
    </xdr:from>
    <xdr:to>
      <xdr:col>116</xdr:col>
      <xdr:colOff>114300</xdr:colOff>
      <xdr:row>38</xdr:row>
      <xdr:rowOff>42726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135453</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30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7584</xdr:rowOff>
    </xdr:from>
    <xdr:to>
      <xdr:col>112</xdr:col>
      <xdr:colOff>38100</xdr:colOff>
      <xdr:row>37</xdr:row>
      <xdr:rowOff>109184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5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125711</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12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137233</xdr:rowOff>
    </xdr:from>
    <xdr:to>
      <xdr:col>107</xdr:col>
      <xdr:colOff>101600</xdr:colOff>
      <xdr:row>39</xdr:row>
      <xdr:rowOff>67383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58510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745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90208</xdr:rowOff>
    </xdr:from>
    <xdr:to>
      <xdr:col>116</xdr:col>
      <xdr:colOff>63500</xdr:colOff>
      <xdr:row>58</xdr:row>
      <xdr:rowOff>90322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34308"/>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90208</xdr:rowOff>
    </xdr:from>
    <xdr:to>
      <xdr:col>111</xdr:col>
      <xdr:colOff>177800</xdr:colOff>
      <xdr:row>58</xdr:row>
      <xdr:rowOff>90551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3430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158331</xdr:rowOff>
    </xdr:from>
    <xdr:to>
      <xdr:col>107</xdr:col>
      <xdr:colOff>50800</xdr:colOff>
      <xdr:row>58</xdr:row>
      <xdr:rowOff>90551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930981"/>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158331</xdr:rowOff>
    </xdr:from>
    <xdr:to>
      <xdr:col>102</xdr:col>
      <xdr:colOff>114300</xdr:colOff>
      <xdr:row>58</xdr:row>
      <xdr:rowOff>66510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93098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39522</xdr:rowOff>
    </xdr:from>
    <xdr:to>
      <xdr:col>116</xdr:col>
      <xdr:colOff>114300</xdr:colOff>
      <xdr:row>58</xdr:row>
      <xdr:rowOff>141122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170349</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7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39408</xdr:rowOff>
    </xdr:from>
    <xdr:to>
      <xdr:col>112</xdr:col>
      <xdr:colOff>38100</xdr:colOff>
      <xdr:row>58</xdr:row>
      <xdr:rowOff>141008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157535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75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39751</xdr:rowOff>
    </xdr:from>
    <xdr:to>
      <xdr:col>107</xdr:col>
      <xdr:colOff>101600</xdr:colOff>
      <xdr:row>58</xdr:row>
      <xdr:rowOff>141351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157878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75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107531</xdr:rowOff>
    </xdr:from>
    <xdr:to>
      <xdr:col>102</xdr:col>
      <xdr:colOff>165100</xdr:colOff>
      <xdr:row>58</xdr:row>
      <xdr:rowOff>37681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54208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65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15710</xdr:rowOff>
    </xdr:from>
    <xdr:to>
      <xdr:col>98</xdr:col>
      <xdr:colOff>38100</xdr:colOff>
      <xdr:row>58</xdr:row>
      <xdr:rowOff>117310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133837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73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80983</xdr:rowOff>
    </xdr:from>
    <xdr:to>
      <xdr:col>116</xdr:col>
      <xdr:colOff>63500</xdr:colOff>
      <xdr:row>77</xdr:row>
      <xdr:rowOff>122915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282633"/>
          <a:ext cx="8382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117004</xdr:rowOff>
    </xdr:from>
    <xdr:to>
      <xdr:col>111</xdr:col>
      <xdr:colOff>177800</xdr:colOff>
      <xdr:row>77</xdr:row>
      <xdr:rowOff>122915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318654"/>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154101</xdr:rowOff>
    </xdr:from>
    <xdr:to>
      <xdr:col>107</xdr:col>
      <xdr:colOff>50800</xdr:colOff>
      <xdr:row>77</xdr:row>
      <xdr:rowOff>117004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498501"/>
          <a:ext cx="889000" cy="8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84020</xdr:rowOff>
    </xdr:from>
    <xdr:to>
      <xdr:col>102</xdr:col>
      <xdr:colOff>114300</xdr:colOff>
      <xdr:row>72</xdr:row>
      <xdr:rowOff>154101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256970"/>
          <a:ext cx="889000" cy="24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30183</xdr:rowOff>
    </xdr:from>
    <xdr:to>
      <xdr:col>116</xdr:col>
      <xdr:colOff>114300</xdr:colOff>
      <xdr:row>77</xdr:row>
      <xdr:rowOff>131783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23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8610</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2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72115</xdr:rowOff>
    </xdr:from>
    <xdr:to>
      <xdr:col>112</xdr:col>
      <xdr:colOff>38100</xdr:colOff>
      <xdr:row>78</xdr:row>
      <xdr:rowOff>2265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2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164842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36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66204</xdr:rowOff>
    </xdr:from>
    <xdr:to>
      <xdr:col>107</xdr:col>
      <xdr:colOff>101600</xdr:colOff>
      <xdr:row>77</xdr:row>
      <xdr:rowOff>167804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2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158931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3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103301</xdr:rowOff>
    </xdr:from>
    <xdr:to>
      <xdr:col>102</xdr:col>
      <xdr:colOff>165100</xdr:colOff>
      <xdr:row>73</xdr:row>
      <xdr:rowOff>33451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4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49978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22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33220</xdr:rowOff>
    </xdr:from>
    <xdr:to>
      <xdr:col>98</xdr:col>
      <xdr:colOff>38100</xdr:colOff>
      <xdr:row>71</xdr:row>
      <xdr:rowOff>134820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2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151347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19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・義務的経費（人件費、扶助費、公債費）は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の減となった。このうち、最も減額が大きいのが扶助費で、令和３年度に新型コロナウイルス感染症対策として実施した、子育て世帯への臨時特別給付金給付事業が大幅に減額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・投資的経費（普通建設事業費、災害復旧事業費）は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の減となった。このうち、普通建設事業で特に減少が大きいのが、市庁舎耐震対策等事業費で、令和４年度に完了予定であった事業費を翌年度に繰越したこと、また、学校環境整備事業［小学校］で小学校トイレ大規模改造工事等が令和３年度に完了したことで大幅な減となっている。新規整備については、前述の市庁舎耐震対策等事業や特別史跡多賀城跡復元整備事業等での減額により、類似団体平均の水準と同程度の状況にある。</a:t>
          </a:r>
        </a:p>
        <a:p>
          <a:r>
            <a:rPr kumimoji="1" lang="ja-JP" altLang="en-US" sz="1300">
              <a:latin typeface="ＭＳ Ｐゴシック" panose="020B0600070205080204" pitchFamily="50" charset="-128"/>
              <a:ea typeface="ＭＳ Ｐゴシック" panose="020B0600070205080204" pitchFamily="50" charset="-128"/>
            </a:rPr>
            <a:t>・その他一般行政経費は、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減となった。補助費等の大幅な減額は、新型コロナウイルス感染症対策として実施した感染症拡大防止協力金支給事業の完了によるものが大きい。物件費は、昨今の物価価格高騰による影響で、各施設の管理や業務に係る委託費や需用費等で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62,204
61,799
19.69
27,610,079
25,619,046
1,089,442
13,126,405
21,713,813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148387</xdr:rowOff>
    </xdr:from>
    <xdr:to>
      <xdr:col>24</xdr:col>
      <xdr:colOff>63500</xdr:colOff>
      <xdr:row>36</xdr:row>
      <xdr:rowOff>55575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49137"/>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53289</xdr:rowOff>
    </xdr:from>
    <xdr:to>
      <xdr:col>19</xdr:col>
      <xdr:colOff>177800</xdr:colOff>
      <xdr:row>35</xdr:row>
      <xdr:rowOff>148387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54039"/>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167589</xdr:rowOff>
    </xdr:from>
    <xdr:to>
      <xdr:col>15</xdr:col>
      <xdr:colOff>50800</xdr:colOff>
      <xdr:row>35</xdr:row>
      <xdr:rowOff>53289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96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164389</xdr:rowOff>
    </xdr:from>
    <xdr:to>
      <xdr:col>10</xdr:col>
      <xdr:colOff>114300</xdr:colOff>
      <xdr:row>34</xdr:row>
      <xdr:rowOff>167589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9368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4775</xdr:rowOff>
    </xdr:from>
    <xdr:to>
      <xdr:col>24</xdr:col>
      <xdr:colOff>114300</xdr:colOff>
      <xdr:row>36</xdr:row>
      <xdr:rowOff>106375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154652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97587</xdr:rowOff>
    </xdr:from>
    <xdr:to>
      <xdr:col>20</xdr:col>
      <xdr:colOff>38100</xdr:colOff>
      <xdr:row>36</xdr:row>
      <xdr:rowOff>27737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18864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9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2489</xdr:rowOff>
    </xdr:from>
    <xdr:to>
      <xdr:col>15</xdr:col>
      <xdr:colOff>101600</xdr:colOff>
      <xdr:row>35</xdr:row>
      <xdr:rowOff>104089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120616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116789</xdr:rowOff>
    </xdr:from>
    <xdr:to>
      <xdr:col>10</xdr:col>
      <xdr:colOff>165100</xdr:colOff>
      <xdr:row>35</xdr:row>
      <xdr:rowOff>46939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63466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41128</xdr:rowOff>
    </xdr:from>
    <xdr:to>
      <xdr:col>24</xdr:col>
      <xdr:colOff>63500</xdr:colOff>
      <xdr:row>56</xdr:row>
      <xdr:rowOff>157889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42328"/>
          <a:ext cx="838200" cy="1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58113</xdr:rowOff>
    </xdr:from>
    <xdr:to>
      <xdr:col>19</xdr:col>
      <xdr:colOff>177800</xdr:colOff>
      <xdr:row>56</xdr:row>
      <xdr:rowOff>41128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802063"/>
          <a:ext cx="889000" cy="84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58113</xdr:rowOff>
    </xdr:from>
    <xdr:to>
      <xdr:col>15</xdr:col>
      <xdr:colOff>50800</xdr:colOff>
      <xdr:row>56</xdr:row>
      <xdr:rowOff>29210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802063"/>
          <a:ext cx="889000" cy="8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99375</xdr:rowOff>
    </xdr:from>
    <xdr:to>
      <xdr:col>10</xdr:col>
      <xdr:colOff>114300</xdr:colOff>
      <xdr:row>56</xdr:row>
      <xdr:rowOff>29210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357675"/>
          <a:ext cx="889000" cy="27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107089</xdr:rowOff>
    </xdr:from>
    <xdr:to>
      <xdr:col>24</xdr:col>
      <xdr:colOff>114300</xdr:colOff>
      <xdr:row>57</xdr:row>
      <xdr:rowOff>37239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85516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161778</xdr:rowOff>
    </xdr:from>
    <xdr:to>
      <xdr:col>20</xdr:col>
      <xdr:colOff>38100</xdr:colOff>
      <xdr:row>56</xdr:row>
      <xdr:rowOff>91928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108455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7313</xdr:rowOff>
    </xdr:from>
    <xdr:to>
      <xdr:col>15</xdr:col>
      <xdr:colOff>101600</xdr:colOff>
      <xdr:row>51</xdr:row>
      <xdr:rowOff>108913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125440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52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149860</xdr:rowOff>
    </xdr:from>
    <xdr:to>
      <xdr:col>10</xdr:col>
      <xdr:colOff>165100</xdr:colOff>
      <xdr:row>56</xdr:row>
      <xdr:rowOff>80010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96537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48575</xdr:rowOff>
    </xdr:from>
    <xdr:to>
      <xdr:col>6</xdr:col>
      <xdr:colOff>38100</xdr:colOff>
      <xdr:row>54</xdr:row>
      <xdr:rowOff>150175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166702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08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121679</xdr:rowOff>
    </xdr:from>
    <xdr:to>
      <xdr:col>24</xdr:col>
      <xdr:colOff>63500</xdr:colOff>
      <xdr:row>76</xdr:row>
      <xdr:rowOff>14213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80429"/>
          <a:ext cx="838200" cy="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121679</xdr:rowOff>
    </xdr:from>
    <xdr:to>
      <xdr:col>19</xdr:col>
      <xdr:colOff>177800</xdr:colOff>
      <xdr:row>76</xdr:row>
      <xdr:rowOff>105204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80429"/>
          <a:ext cx="889000" cy="15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105204</xdr:rowOff>
    </xdr:from>
    <xdr:to>
      <xdr:col>15</xdr:col>
      <xdr:colOff>50800</xdr:colOff>
      <xdr:row>77</xdr:row>
      <xdr:rowOff>56795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5404"/>
          <a:ext cx="889000" cy="1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56795</xdr:rowOff>
    </xdr:from>
    <xdr:to>
      <xdr:col>10</xdr:col>
      <xdr:colOff>114300</xdr:colOff>
      <xdr:row>77</xdr:row>
      <xdr:rowOff>59111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58445"/>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134864</xdr:rowOff>
    </xdr:from>
    <xdr:to>
      <xdr:col>24</xdr:col>
      <xdr:colOff>114300</xdr:colOff>
      <xdr:row>76</xdr:row>
      <xdr:rowOff>65013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93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113290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7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70879</xdr:rowOff>
    </xdr:from>
    <xdr:to>
      <xdr:col>20</xdr:col>
      <xdr:colOff>38100</xdr:colOff>
      <xdr:row>76</xdr:row>
      <xdr:rowOff>1029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163606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2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54404</xdr:rowOff>
    </xdr:from>
    <xdr:to>
      <xdr:col>15</xdr:col>
      <xdr:colOff>101600</xdr:colOff>
      <xdr:row>76</xdr:row>
      <xdr:rowOff>156004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147131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5995</xdr:rowOff>
    </xdr:from>
    <xdr:to>
      <xdr:col>10</xdr:col>
      <xdr:colOff>165100</xdr:colOff>
      <xdr:row>77</xdr:row>
      <xdr:rowOff>107595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8311</xdr:rowOff>
    </xdr:from>
    <xdr:to>
      <xdr:col>6</xdr:col>
      <xdr:colOff>38100</xdr:colOff>
      <xdr:row>77</xdr:row>
      <xdr:rowOff>109911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101038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3279</xdr:rowOff>
    </xdr:from>
    <xdr:to>
      <xdr:col>24</xdr:col>
      <xdr:colOff>63500</xdr:colOff>
      <xdr:row>98</xdr:row>
      <xdr:rowOff>6465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805379"/>
          <a:ext cx="8382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3279</xdr:rowOff>
    </xdr:from>
    <xdr:to>
      <xdr:col>19</xdr:col>
      <xdr:colOff>177800</xdr:colOff>
      <xdr:row>98</xdr:row>
      <xdr:rowOff>32502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05379"/>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14229</xdr:rowOff>
    </xdr:from>
    <xdr:to>
      <xdr:col>15</xdr:col>
      <xdr:colOff>50800</xdr:colOff>
      <xdr:row>98</xdr:row>
      <xdr:rowOff>32502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16329"/>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64996</xdr:rowOff>
    </xdr:from>
    <xdr:to>
      <xdr:col>15</xdr:col>
      <xdr:colOff>101600</xdr:colOff>
      <xdr:row>97</xdr:row>
      <xdr:rowOff>166596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14229</xdr:rowOff>
    </xdr:from>
    <xdr:to>
      <xdr:col>10</xdr:col>
      <xdr:colOff>114300</xdr:colOff>
      <xdr:row>98</xdr:row>
      <xdr:rowOff>71661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16329"/>
          <a:ext cx="889000" cy="5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89433</xdr:rowOff>
    </xdr:from>
    <xdr:to>
      <xdr:col>10</xdr:col>
      <xdr:colOff>165100</xdr:colOff>
      <xdr:row>98</xdr:row>
      <xdr:rowOff>19583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97845</xdr:rowOff>
    </xdr:from>
    <xdr:to>
      <xdr:col>6</xdr:col>
      <xdr:colOff>38100</xdr:colOff>
      <xdr:row>98</xdr:row>
      <xdr:rowOff>27995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127115</xdr:rowOff>
    </xdr:from>
    <xdr:to>
      <xdr:col>24</xdr:col>
      <xdr:colOff>114300</xdr:colOff>
      <xdr:row>98</xdr:row>
      <xdr:rowOff>57265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42042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123929</xdr:rowOff>
    </xdr:from>
    <xdr:to>
      <xdr:col>20</xdr:col>
      <xdr:colOff>38100</xdr:colOff>
      <xdr:row>98</xdr:row>
      <xdr:rowOff>54079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45206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153152</xdr:rowOff>
    </xdr:from>
    <xdr:to>
      <xdr:col>15</xdr:col>
      <xdr:colOff>101600</xdr:colOff>
      <xdr:row>98</xdr:row>
      <xdr:rowOff>83302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74429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134879</xdr:rowOff>
    </xdr:from>
    <xdr:to>
      <xdr:col>10</xdr:col>
      <xdr:colOff>165100</xdr:colOff>
      <xdr:row>98</xdr:row>
      <xdr:rowOff>65029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6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56156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20861</xdr:rowOff>
    </xdr:from>
    <xdr:to>
      <xdr:col>6</xdr:col>
      <xdr:colOff>38100</xdr:colOff>
      <xdr:row>98</xdr:row>
      <xdr:rowOff>122461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113588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23495</xdr:rowOff>
    </xdr:from>
    <xdr:to>
      <xdr:col>55</xdr:col>
      <xdr:colOff>0</xdr:colOff>
      <xdr:row>37</xdr:row>
      <xdr:rowOff>105791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367145"/>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22733</xdr:rowOff>
    </xdr:from>
    <xdr:to>
      <xdr:col>50</xdr:col>
      <xdr:colOff>114300</xdr:colOff>
      <xdr:row>37</xdr:row>
      <xdr:rowOff>23495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663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3683</xdr:rowOff>
    </xdr:from>
    <xdr:to>
      <xdr:col>45</xdr:col>
      <xdr:colOff>177800</xdr:colOff>
      <xdr:row>37</xdr:row>
      <xdr:rowOff>22733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34733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139700</xdr:rowOff>
    </xdr:from>
    <xdr:to>
      <xdr:col>41</xdr:col>
      <xdr:colOff>50800</xdr:colOff>
      <xdr:row>37</xdr:row>
      <xdr:rowOff>3683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31190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77868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25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144145</xdr:rowOff>
    </xdr:from>
    <xdr:to>
      <xdr:col>50</xdr:col>
      <xdr:colOff>165100</xdr:colOff>
      <xdr:row>37</xdr:row>
      <xdr:rowOff>74295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90822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09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143383</xdr:rowOff>
    </xdr:from>
    <xdr:to>
      <xdr:col>46</xdr:col>
      <xdr:colOff>38100</xdr:colOff>
      <xdr:row>37</xdr:row>
      <xdr:rowOff>73533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90060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124333</xdr:rowOff>
    </xdr:from>
    <xdr:to>
      <xdr:col>41</xdr:col>
      <xdr:colOff>101600</xdr:colOff>
      <xdr:row>37</xdr:row>
      <xdr:rowOff>54483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71010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88900</xdr:rowOff>
    </xdr:from>
    <xdr:to>
      <xdr:col>36</xdr:col>
      <xdr:colOff>165100</xdr:colOff>
      <xdr:row>37</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35577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171342</xdr:rowOff>
    </xdr:from>
    <xdr:to>
      <xdr:col>55</xdr:col>
      <xdr:colOff>0</xdr:colOff>
      <xdr:row>59</xdr:row>
      <xdr:rowOff>5379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115442"/>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138652</xdr:rowOff>
    </xdr:from>
    <xdr:to>
      <xdr:col>50</xdr:col>
      <xdr:colOff>114300</xdr:colOff>
      <xdr:row>58</xdr:row>
      <xdr:rowOff>171342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82752"/>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104172</xdr:rowOff>
    </xdr:from>
    <xdr:to>
      <xdr:col>45</xdr:col>
      <xdr:colOff>177800</xdr:colOff>
      <xdr:row>58</xdr:row>
      <xdr:rowOff>138652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48272"/>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83121</xdr:rowOff>
    </xdr:from>
    <xdr:to>
      <xdr:col>41</xdr:col>
      <xdr:colOff>50800</xdr:colOff>
      <xdr:row>58</xdr:row>
      <xdr:rowOff>104172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27221"/>
          <a:ext cx="8890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126029</xdr:rowOff>
    </xdr:from>
    <xdr:to>
      <xdr:col>55</xdr:col>
      <xdr:colOff>50800</xdr:colOff>
      <xdr:row>59</xdr:row>
      <xdr:rowOff>56179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40956</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8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120542</xdr:rowOff>
    </xdr:from>
    <xdr:to>
      <xdr:col>50</xdr:col>
      <xdr:colOff>165100</xdr:colOff>
      <xdr:row>59</xdr:row>
      <xdr:rowOff>50692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41819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87852</xdr:rowOff>
    </xdr:from>
    <xdr:to>
      <xdr:col>46</xdr:col>
      <xdr:colOff>38100</xdr:colOff>
      <xdr:row>59</xdr:row>
      <xdr:rowOff>18002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9129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2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53372</xdr:rowOff>
    </xdr:from>
    <xdr:to>
      <xdr:col>41</xdr:col>
      <xdr:colOff>101600</xdr:colOff>
      <xdr:row>58</xdr:row>
      <xdr:rowOff>154972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146099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9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32321</xdr:rowOff>
    </xdr:from>
    <xdr:to>
      <xdr:col>36</xdr:col>
      <xdr:colOff>165100</xdr:colOff>
      <xdr:row>58</xdr:row>
      <xdr:rowOff>133921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150448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75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45898</xdr:rowOff>
    </xdr:from>
    <xdr:to>
      <xdr:col>55</xdr:col>
      <xdr:colOff>0</xdr:colOff>
      <xdr:row>77</xdr:row>
      <xdr:rowOff>15418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904648"/>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45898</xdr:rowOff>
    </xdr:from>
    <xdr:to>
      <xdr:col>50</xdr:col>
      <xdr:colOff>114300</xdr:colOff>
      <xdr:row>76</xdr:row>
      <xdr:rowOff>20828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904648"/>
          <a:ext cx="889000" cy="1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20828</xdr:rowOff>
    </xdr:from>
    <xdr:to>
      <xdr:col>45</xdr:col>
      <xdr:colOff>177800</xdr:colOff>
      <xdr:row>77</xdr:row>
      <xdr:rowOff>160007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51028"/>
          <a:ext cx="889000" cy="3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3340</xdr:rowOff>
    </xdr:from>
    <xdr:to>
      <xdr:col>41</xdr:col>
      <xdr:colOff>50800</xdr:colOff>
      <xdr:row>77</xdr:row>
      <xdr:rowOff>160007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690640"/>
          <a:ext cx="889000" cy="6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136068</xdr:rowOff>
    </xdr:from>
    <xdr:to>
      <xdr:col>55</xdr:col>
      <xdr:colOff>50800</xdr:colOff>
      <xdr:row>77</xdr:row>
      <xdr:rowOff>66218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114495</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166548</xdr:rowOff>
    </xdr:from>
    <xdr:to>
      <xdr:col>50</xdr:col>
      <xdr:colOff>165100</xdr:colOff>
      <xdr:row>75</xdr:row>
      <xdr:rowOff>96698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113225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141478</xdr:rowOff>
    </xdr:from>
    <xdr:to>
      <xdr:col>46</xdr:col>
      <xdr:colOff>38100</xdr:colOff>
      <xdr:row>76</xdr:row>
      <xdr:rowOff>71628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88155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7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109207</xdr:rowOff>
    </xdr:from>
    <xdr:to>
      <xdr:col>41</xdr:col>
      <xdr:colOff>101600</xdr:colOff>
      <xdr:row>78</xdr:row>
      <xdr:rowOff>39357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30484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0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123990</xdr:rowOff>
    </xdr:from>
    <xdr:to>
      <xdr:col>36</xdr:col>
      <xdr:colOff>165100</xdr:colOff>
      <xdr:row>74</xdr:row>
      <xdr:rowOff>54140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6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70667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4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130409</xdr:rowOff>
    </xdr:from>
    <xdr:to>
      <xdr:col>55</xdr:col>
      <xdr:colOff>0</xdr:colOff>
      <xdr:row>98</xdr:row>
      <xdr:rowOff>11897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61059"/>
          <a:ext cx="8382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30854</xdr:rowOff>
    </xdr:from>
    <xdr:to>
      <xdr:col>50</xdr:col>
      <xdr:colOff>114300</xdr:colOff>
      <xdr:row>97</xdr:row>
      <xdr:rowOff>130409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90054"/>
          <a:ext cx="889000" cy="27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94193</xdr:rowOff>
    </xdr:from>
    <xdr:to>
      <xdr:col>45</xdr:col>
      <xdr:colOff>177800</xdr:colOff>
      <xdr:row>96</xdr:row>
      <xdr:rowOff>30854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039043"/>
          <a:ext cx="889000" cy="4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18346</xdr:rowOff>
    </xdr:from>
    <xdr:to>
      <xdr:col>41</xdr:col>
      <xdr:colOff>50800</xdr:colOff>
      <xdr:row>93</xdr:row>
      <xdr:rowOff>94193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5963196"/>
          <a:ext cx="889000" cy="7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132547</xdr:rowOff>
    </xdr:from>
    <xdr:to>
      <xdr:col>55</xdr:col>
      <xdr:colOff>50800</xdr:colOff>
      <xdr:row>98</xdr:row>
      <xdr:rowOff>62697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6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110974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4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79609</xdr:rowOff>
    </xdr:from>
    <xdr:to>
      <xdr:col>50</xdr:col>
      <xdr:colOff>165100</xdr:colOff>
      <xdr:row>98</xdr:row>
      <xdr:rowOff>9759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1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0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151504</xdr:rowOff>
    </xdr:from>
    <xdr:to>
      <xdr:col>46</xdr:col>
      <xdr:colOff>38100</xdr:colOff>
      <xdr:row>96</xdr:row>
      <xdr:rowOff>81654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98181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2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43393</xdr:rowOff>
    </xdr:from>
    <xdr:to>
      <xdr:col>41</xdr:col>
      <xdr:colOff>101600</xdr:colOff>
      <xdr:row>93</xdr:row>
      <xdr:rowOff>144993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9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161520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7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138996</xdr:rowOff>
    </xdr:from>
    <xdr:to>
      <xdr:col>36</xdr:col>
      <xdr:colOff>165100</xdr:colOff>
      <xdr:row>93</xdr:row>
      <xdr:rowOff>69146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59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85673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68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51095</xdr:rowOff>
    </xdr:from>
    <xdr:to>
      <xdr:col>85</xdr:col>
      <xdr:colOff>127000</xdr:colOff>
      <xdr:row>38</xdr:row>
      <xdr:rowOff>75647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66195"/>
          <a:ext cx="8382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69383</xdr:rowOff>
    </xdr:from>
    <xdr:to>
      <xdr:col>81</xdr:col>
      <xdr:colOff>50800</xdr:colOff>
      <xdr:row>38</xdr:row>
      <xdr:rowOff>75647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84483"/>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65451</xdr:rowOff>
    </xdr:from>
    <xdr:to>
      <xdr:col>76</xdr:col>
      <xdr:colOff>114300</xdr:colOff>
      <xdr:row>38</xdr:row>
      <xdr:rowOff>69383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8055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65451</xdr:rowOff>
    </xdr:from>
    <xdr:to>
      <xdr:col>71</xdr:col>
      <xdr:colOff>177800</xdr:colOff>
      <xdr:row>38</xdr:row>
      <xdr:rowOff>78618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80551"/>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295</xdr:rowOff>
    </xdr:from>
    <xdr:to>
      <xdr:col>85</xdr:col>
      <xdr:colOff>177800</xdr:colOff>
      <xdr:row>38</xdr:row>
      <xdr:rowOff>101895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86672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3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24847</xdr:rowOff>
    </xdr:from>
    <xdr:to>
      <xdr:col>81</xdr:col>
      <xdr:colOff>101600</xdr:colOff>
      <xdr:row>38</xdr:row>
      <xdr:rowOff>126447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117574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18583</xdr:rowOff>
    </xdr:from>
    <xdr:to>
      <xdr:col>76</xdr:col>
      <xdr:colOff>165100</xdr:colOff>
      <xdr:row>38</xdr:row>
      <xdr:rowOff>120183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111310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2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14651</xdr:rowOff>
    </xdr:from>
    <xdr:to>
      <xdr:col>72</xdr:col>
      <xdr:colOff>38100</xdr:colOff>
      <xdr:row>38</xdr:row>
      <xdr:rowOff>116251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107378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27818</xdr:rowOff>
    </xdr:from>
    <xdr:to>
      <xdr:col>67</xdr:col>
      <xdr:colOff>101600</xdr:colOff>
      <xdr:row>38</xdr:row>
      <xdr:rowOff>129418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120545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92666</xdr:rowOff>
    </xdr:from>
    <xdr:to>
      <xdr:col>85</xdr:col>
      <xdr:colOff>127000</xdr:colOff>
      <xdr:row>54</xdr:row>
      <xdr:rowOff>138252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350966"/>
          <a:ext cx="8382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158197</xdr:rowOff>
    </xdr:from>
    <xdr:to>
      <xdr:col>81</xdr:col>
      <xdr:colOff>50800</xdr:colOff>
      <xdr:row>54</xdr:row>
      <xdr:rowOff>138252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073597"/>
          <a:ext cx="889000" cy="3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158197</xdr:rowOff>
    </xdr:from>
    <xdr:to>
      <xdr:col>76</xdr:col>
      <xdr:colOff>114300</xdr:colOff>
      <xdr:row>55</xdr:row>
      <xdr:rowOff>102724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073597"/>
          <a:ext cx="889000" cy="4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102724</xdr:rowOff>
    </xdr:from>
    <xdr:to>
      <xdr:col>71</xdr:col>
      <xdr:colOff>177800</xdr:colOff>
      <xdr:row>56</xdr:row>
      <xdr:rowOff>115488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532474"/>
          <a:ext cx="889000" cy="18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41866</xdr:rowOff>
    </xdr:from>
    <xdr:to>
      <xdr:col>85</xdr:col>
      <xdr:colOff>177800</xdr:colOff>
      <xdr:row>54</xdr:row>
      <xdr:rowOff>143466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64743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5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87452</xdr:rowOff>
    </xdr:from>
    <xdr:to>
      <xdr:col>81</xdr:col>
      <xdr:colOff>101600</xdr:colOff>
      <xdr:row>55</xdr:row>
      <xdr:rowOff>17602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34129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107397</xdr:rowOff>
    </xdr:from>
    <xdr:to>
      <xdr:col>76</xdr:col>
      <xdr:colOff>165100</xdr:colOff>
      <xdr:row>53</xdr:row>
      <xdr:rowOff>37547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0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54074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7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51924</xdr:rowOff>
    </xdr:from>
    <xdr:to>
      <xdr:col>72</xdr:col>
      <xdr:colOff>38100</xdr:colOff>
      <xdr:row>55</xdr:row>
      <xdr:rowOff>153524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170051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2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64688</xdr:rowOff>
    </xdr:from>
    <xdr:to>
      <xdr:col>67</xdr:col>
      <xdr:colOff>101600</xdr:colOff>
      <xdr:row>56</xdr:row>
      <xdr:rowOff>166288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157415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98597</xdr:rowOff>
    </xdr:from>
    <xdr:to>
      <xdr:col>85</xdr:col>
      <xdr:colOff>127000</xdr:colOff>
      <xdr:row>78</xdr:row>
      <xdr:rowOff>112359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71697"/>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112359</xdr:rowOff>
    </xdr:from>
    <xdr:to>
      <xdr:col>81</xdr:col>
      <xdr:colOff>50800</xdr:colOff>
      <xdr:row>78</xdr:row>
      <xdr:rowOff>124978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485459"/>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2082</xdr:rowOff>
    </xdr:from>
    <xdr:to>
      <xdr:col>76</xdr:col>
      <xdr:colOff>114300</xdr:colOff>
      <xdr:row>78</xdr:row>
      <xdr:rowOff>124978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375182"/>
          <a:ext cx="889000" cy="1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2082</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75182"/>
          <a:ext cx="8890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47797</xdr:rowOff>
    </xdr:from>
    <xdr:to>
      <xdr:col>85</xdr:col>
      <xdr:colOff>177800</xdr:colOff>
      <xdr:row>78</xdr:row>
      <xdr:rowOff>149397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61559</xdr:rowOff>
    </xdr:from>
    <xdr:to>
      <xdr:col>81</xdr:col>
      <xdr:colOff>101600</xdr:colOff>
      <xdr:row>78</xdr:row>
      <xdr:rowOff>163159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154286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527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74178</xdr:rowOff>
    </xdr:from>
    <xdr:to>
      <xdr:col>76</xdr:col>
      <xdr:colOff>165100</xdr:colOff>
      <xdr:row>79</xdr:row>
      <xdr:rowOff>4328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4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166905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54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122732</xdr:rowOff>
    </xdr:from>
    <xdr:to>
      <xdr:col>72</xdr:col>
      <xdr:colOff>38100</xdr:colOff>
      <xdr:row>78</xdr:row>
      <xdr:rowOff>52882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69409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0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131178</xdr:rowOff>
    </xdr:from>
    <xdr:to>
      <xdr:col>85</xdr:col>
      <xdr:colOff>127000</xdr:colOff>
      <xdr:row>96</xdr:row>
      <xdr:rowOff>147650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90378"/>
          <a:ext cx="8382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147650</xdr:rowOff>
    </xdr:from>
    <xdr:to>
      <xdr:col>81</xdr:col>
      <xdr:colOff>50800</xdr:colOff>
      <xdr:row>96</xdr:row>
      <xdr:rowOff>153555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0685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44552</xdr:rowOff>
    </xdr:from>
    <xdr:to>
      <xdr:col>76</xdr:col>
      <xdr:colOff>114300</xdr:colOff>
      <xdr:row>96</xdr:row>
      <xdr:rowOff>153555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332302"/>
          <a:ext cx="889000" cy="28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44552</xdr:rowOff>
    </xdr:from>
    <xdr:to>
      <xdr:col>71</xdr:col>
      <xdr:colOff>177800</xdr:colOff>
      <xdr:row>96</xdr:row>
      <xdr:rowOff>138392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332302"/>
          <a:ext cx="889000" cy="26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80378</xdr:rowOff>
    </xdr:from>
    <xdr:to>
      <xdr:col>85</xdr:col>
      <xdr:colOff>177800</xdr:colOff>
      <xdr:row>97</xdr:row>
      <xdr:rowOff>10528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58805</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96850</xdr:rowOff>
    </xdr:from>
    <xdr:to>
      <xdr:col>81</xdr:col>
      <xdr:colOff>101600</xdr:colOff>
      <xdr:row>97</xdr:row>
      <xdr:rowOff>27000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18127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102755</xdr:rowOff>
    </xdr:from>
    <xdr:to>
      <xdr:col>76</xdr:col>
      <xdr:colOff>165100</xdr:colOff>
      <xdr:row>97</xdr:row>
      <xdr:rowOff>32905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24032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165202</xdr:rowOff>
    </xdr:from>
    <xdr:to>
      <xdr:col>72</xdr:col>
      <xdr:colOff>38100</xdr:colOff>
      <xdr:row>95</xdr:row>
      <xdr:rowOff>95352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111879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87592</xdr:rowOff>
    </xdr:from>
    <xdr:to>
      <xdr:col>67</xdr:col>
      <xdr:colOff>101600</xdr:colOff>
      <xdr:row>97</xdr:row>
      <xdr:rowOff>17742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8869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・総務費は、市庁舎耐震対策等事業で令和４年度に完了予定であった北庁舎建設に係る事業費を翌年度に繰越したことにより大きく減額となった。</a:t>
          </a:r>
        </a:p>
        <a:p>
          <a:r>
            <a:rPr kumimoji="1" lang="ja-JP" altLang="en-US" sz="1300">
              <a:latin typeface="ＭＳ Ｐゴシック" panose="020B0600070205080204" pitchFamily="50" charset="-128"/>
              <a:ea typeface="ＭＳ Ｐゴシック" panose="020B0600070205080204" pitchFamily="50" charset="-128"/>
            </a:rPr>
            <a:t>・民生費は、施設型給付費等支給事業や物価高騰対策として実施した電力・ガス・食料品等価格高騰緊急支援給付金支給事業の皆増で増加したものの、新型コロナウイルス感染症対策として実施した子育て世帯への臨時特別給付金給付事業が大幅な減額となったことにより、総じて減額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・商工費は、令和３年度に新型コロナウイルス経済対策として実施した新型コロナウイルス感染症拡大防止協力金の皆減により減となった。</a:t>
          </a:r>
        </a:p>
        <a:p>
          <a:r>
            <a:rPr kumimoji="1" lang="ja-JP" altLang="en-US" sz="1300">
              <a:latin typeface="ＭＳ Ｐゴシック" panose="020B0600070205080204" pitchFamily="50" charset="-128"/>
              <a:ea typeface="ＭＳ Ｐゴシック" panose="020B0600070205080204" pitchFamily="50" charset="-128"/>
            </a:rPr>
            <a:t>・土木費は、復興事業の進捗により、緊急避難路・物流路（笠神八幡線）整備事業が皆減となり、類似団体平均値を下回っている。今後は、公共施設の改修により増加が見込まれる。</a:t>
          </a:r>
        </a:p>
        <a:p>
          <a:r>
            <a:rPr kumimoji="1" lang="ja-JP" altLang="en-US" sz="1300">
              <a:latin typeface="ＭＳ Ｐゴシック" panose="020B0600070205080204" pitchFamily="50" charset="-128"/>
              <a:ea typeface="ＭＳ Ｐゴシック" panose="020B0600070205080204" pitchFamily="50" charset="-128"/>
            </a:rPr>
            <a:t>・教育費は、学校環境整備事業［小学校］で小学校トイレ大規模改造工事等が令和３年度に完了したことで大幅な減となった一方、文化センター改修事業の本格化や学校施設維持管理事業［小・中学校］における学校施設の維持管理経費の増、学校給食調理事業における食材費の高騰により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財政調整基金の増については、決算剰余金や公営住宅家賃低廉化分の交付金等を積み立てたことによるものである。</a:t>
          </a:r>
        </a:p>
        <a:p>
          <a:r>
            <a:rPr kumimoji="1" lang="ja-JP" altLang="en-US" sz="1400">
              <a:latin typeface="ＭＳ ゴシック" pitchFamily="49" charset="-128"/>
              <a:ea typeface="ＭＳ ゴシック" pitchFamily="49" charset="-128"/>
            </a:rPr>
            <a:t>　実質単年度収支については、４．２９ポイントの減少となっているものの、黒字を確保している。</a:t>
          </a:r>
        </a:p>
        <a:p>
          <a:r>
            <a:rPr kumimoji="1" lang="ja-JP" altLang="en-US" sz="1400">
              <a:latin typeface="ＭＳ ゴシック" pitchFamily="49" charset="-128"/>
              <a:ea typeface="ＭＳ ゴシック" pitchFamily="49" charset="-128"/>
            </a:rPr>
            <a:t>　今後も、事務事業の見直し等による歳出削減を図り、健全な財政運営に努めていく。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全会計において赤字は発生しておらず、健全化判断比率上では健全な状態を保っている。</a:t>
          </a:r>
        </a:p>
        <a:p>
          <a:r>
            <a:rPr kumimoji="1" lang="ja-JP" altLang="en-US" sz="1400">
              <a:latin typeface="ＭＳ ゴシック" pitchFamily="49" charset="-128"/>
              <a:ea typeface="ＭＳ ゴシック" pitchFamily="49" charset="-128"/>
            </a:rPr>
            <a:t>　一般会計において、平成３０年度から令和元年度にかけて黒字が大きく減少した要因としては、ふるさと・多賀城応援寄附額が減少したことが挙げられる。令和４年度は、令和３年度に引き続き、決算剰余金や公営住宅家賃低廉化分の交付金等を積み立てたことで、計算式の分子となる実質収支額が増加したため黒字が拡大している。</a:t>
          </a:r>
        </a:p>
        <a:p>
          <a:r>
            <a:rPr kumimoji="1" lang="ja-JP" altLang="en-US" sz="1400">
              <a:latin typeface="ＭＳ ゴシック" pitchFamily="49" charset="-128"/>
              <a:ea typeface="ＭＳ ゴシック" pitchFamily="49" charset="-128"/>
            </a:rPr>
            <a:t>　今後の安定的な財政運営に際しては、事務事業の見直し及び市税等の経常的な収入の確保に努めていく。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27610079</v>
      </c>
      <c r="BO4" s="371"/>
      <c r="BP4" s="371"/>
      <c r="BQ4" s="371"/>
      <c r="BR4" s="371"/>
      <c r="BS4" s="371"/>
      <c r="BT4" s="371"/>
      <c r="BU4" s="372"/>
      <c r="BV4" s="370">
        <v>28861563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8.3000000000000007</v>
      </c>
      <c r="CU4" s="377"/>
      <c r="CV4" s="377"/>
      <c r="CW4" s="377"/>
      <c r="CX4" s="377"/>
      <c r="CY4" s="377"/>
      <c r="CZ4" s="377"/>
      <c r="DA4" s="378"/>
      <c r="DB4" s="376">
        <v>7.8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25619046</v>
      </c>
      <c r="BO5" s="408"/>
      <c r="BP5" s="408"/>
      <c r="BQ5" s="408"/>
      <c r="BR5" s="408"/>
      <c r="BS5" s="408"/>
      <c r="BT5" s="408"/>
      <c r="BU5" s="409"/>
      <c r="BV5" s="407">
        <v>27562597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99.3</v>
      </c>
      <c r="CU5" s="405"/>
      <c r="CV5" s="405"/>
      <c r="CW5" s="405"/>
      <c r="CX5" s="405"/>
      <c r="CY5" s="405"/>
      <c r="CZ5" s="405"/>
      <c r="DA5" s="406"/>
      <c r="DB5" s="404">
        <v>96</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1991033</v>
      </c>
      <c r="BO6" s="408"/>
      <c r="BP6" s="408"/>
      <c r="BQ6" s="408"/>
      <c r="BR6" s="408"/>
      <c r="BS6" s="408"/>
      <c r="BT6" s="408"/>
      <c r="BU6" s="409"/>
      <c r="BV6" s="407">
        <v>1298966</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101.3</v>
      </c>
      <c r="CU6" s="445"/>
      <c r="CV6" s="445"/>
      <c r="CW6" s="445"/>
      <c r="CX6" s="445"/>
      <c r="CY6" s="445"/>
      <c r="CZ6" s="445"/>
      <c r="DA6" s="446"/>
      <c r="DB6" s="444">
        <v>101.1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901591</v>
      </c>
      <c r="BO7" s="408"/>
      <c r="BP7" s="408"/>
      <c r="BQ7" s="408"/>
      <c r="BR7" s="408"/>
      <c r="BS7" s="408"/>
      <c r="BT7" s="408"/>
      <c r="BU7" s="409"/>
      <c r="BV7" s="407">
        <v>259557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13126405</v>
      </c>
      <c r="CU7" s="408"/>
      <c r="CV7" s="408"/>
      <c r="CW7" s="408"/>
      <c r="CX7" s="408"/>
      <c r="CY7" s="408"/>
      <c r="CZ7" s="408"/>
      <c r="DA7" s="409"/>
      <c r="DB7" s="407">
        <v>13373222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1089442</v>
      </c>
      <c r="BO8" s="408"/>
      <c r="BP8" s="408"/>
      <c r="BQ8" s="408"/>
      <c r="BR8" s="408"/>
      <c r="BS8" s="408"/>
      <c r="BT8" s="408"/>
      <c r="BU8" s="409"/>
      <c r="BV8" s="407">
        <v>1039409</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0.7</v>
      </c>
      <c r="CU8" s="448"/>
      <c r="CV8" s="448"/>
      <c r="CW8" s="448"/>
      <c r="CX8" s="448"/>
      <c r="CY8" s="448"/>
      <c r="CZ8" s="448"/>
      <c r="DA8" s="449"/>
      <c r="DB8" s="447">
        <v>0.71</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62827</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50033</v>
      </c>
      <c r="BO9" s="408"/>
      <c r="BP9" s="408"/>
      <c r="BQ9" s="408"/>
      <c r="BR9" s="408"/>
      <c r="BS9" s="408"/>
      <c r="BT9" s="408"/>
      <c r="BU9" s="409"/>
      <c r="BV9" s="407">
        <v>581210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11.5</v>
      </c>
      <c r="CU9" s="405"/>
      <c r="CV9" s="405"/>
      <c r="CW9" s="405"/>
      <c r="CX9" s="405"/>
      <c r="CY9" s="405"/>
      <c r="CZ9" s="405"/>
      <c r="DA9" s="406"/>
      <c r="DB9" s="404">
        <v>11.3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62096</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553423</v>
      </c>
      <c r="BO10" s="408"/>
      <c r="BP10" s="408"/>
      <c r="BQ10" s="408"/>
      <c r="BR10" s="408"/>
      <c r="BS10" s="408"/>
      <c r="BT10" s="408"/>
      <c r="BU10" s="409"/>
      <c r="BV10" s="407">
        <v>607430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95</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62204</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95</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61799</v>
      </c>
      <c r="S13" s="492"/>
      <c r="T13" s="492"/>
      <c r="U13" s="492"/>
      <c r="V13" s="493"/>
      <c r="W13" s="423" t="s">
        <v>140</v>
      </c>
      <c r="X13" s="424"/>
      <c r="Y13" s="424"/>
      <c r="Z13" s="424"/>
      <c r="AA13" s="424"/>
      <c r="AB13" s="414"/>
      <c r="AC13" s="458">
        <v>287</v>
      </c>
      <c r="AD13" s="459"/>
      <c r="AE13" s="459"/>
      <c r="AF13" s="459"/>
      <c r="AG13" s="501"/>
      <c r="AH13" s="458">
        <v>328</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603456</v>
      </c>
      <c r="BO13" s="408"/>
      <c r="BP13" s="408"/>
      <c r="BQ13" s="408"/>
      <c r="BR13" s="408"/>
      <c r="BS13" s="408"/>
      <c r="BT13" s="408"/>
      <c r="BU13" s="409"/>
      <c r="BV13" s="407">
        <v>1188640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3.6</v>
      </c>
      <c r="CU13" s="405"/>
      <c r="CV13" s="405"/>
      <c r="CW13" s="405"/>
      <c r="CX13" s="405"/>
      <c r="CY13" s="405"/>
      <c r="CZ13" s="405"/>
      <c r="DA13" s="406"/>
      <c r="DB13" s="404">
        <v>3.9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62136</v>
      </c>
      <c r="S14" s="492"/>
      <c r="T14" s="492"/>
      <c r="U14" s="492"/>
      <c r="V14" s="493"/>
      <c r="W14" s="397"/>
      <c r="X14" s="398"/>
      <c r="Y14" s="398"/>
      <c r="Z14" s="398"/>
      <c r="AA14" s="398"/>
      <c r="AB14" s="387"/>
      <c r="AC14" s="494">
        <v>1</v>
      </c>
      <c r="AD14" s="495"/>
      <c r="AE14" s="495"/>
      <c r="AF14" s="495"/>
      <c r="AG14" s="496"/>
      <c r="AH14" s="494">
        <v>1.2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61756</v>
      </c>
      <c r="S15" s="492"/>
      <c r="T15" s="492"/>
      <c r="U15" s="492"/>
      <c r="V15" s="493"/>
      <c r="W15" s="423" t="s">
        <v>148</v>
      </c>
      <c r="X15" s="424"/>
      <c r="Y15" s="424"/>
      <c r="Z15" s="424"/>
      <c r="AA15" s="424"/>
      <c r="AB15" s="414"/>
      <c r="AC15" s="458">
        <v>5604</v>
      </c>
      <c r="AD15" s="459"/>
      <c r="AE15" s="459"/>
      <c r="AF15" s="459"/>
      <c r="AG15" s="501"/>
      <c r="AH15" s="458">
        <v>6039</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7569260</v>
      </c>
      <c r="BO15" s="371"/>
      <c r="BP15" s="371"/>
      <c r="BQ15" s="371"/>
      <c r="BR15" s="371"/>
      <c r="BS15" s="371"/>
      <c r="BT15" s="371"/>
      <c r="BU15" s="372"/>
      <c r="BV15" s="370">
        <v>7209934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20.399999999999999</v>
      </c>
      <c r="AD16" s="495"/>
      <c r="AE16" s="495"/>
      <c r="AF16" s="495"/>
      <c r="AG16" s="496"/>
      <c r="AH16" s="494">
        <v>21.3</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10892720</v>
      </c>
      <c r="BO16" s="408"/>
      <c r="BP16" s="408"/>
      <c r="BQ16" s="408"/>
      <c r="BR16" s="408"/>
      <c r="BS16" s="408"/>
      <c r="BT16" s="408"/>
      <c r="BU16" s="409"/>
      <c r="BV16" s="407">
        <v>10568956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21613</v>
      </c>
      <c r="AD17" s="459"/>
      <c r="AE17" s="459"/>
      <c r="AF17" s="459"/>
      <c r="AG17" s="501"/>
      <c r="AH17" s="458">
        <v>22044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9534570</v>
      </c>
      <c r="BO17" s="408"/>
      <c r="BP17" s="408"/>
      <c r="BQ17" s="408"/>
      <c r="BR17" s="408"/>
      <c r="BS17" s="408"/>
      <c r="BT17" s="408"/>
      <c r="BU17" s="409"/>
      <c r="BV17" s="407">
        <v>9076969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19.690000000000001</v>
      </c>
      <c r="M18" s="531"/>
      <c r="N18" s="531"/>
      <c r="O18" s="531"/>
      <c r="P18" s="531"/>
      <c r="Q18" s="531"/>
      <c r="R18" s="532"/>
      <c r="S18" s="532"/>
      <c r="T18" s="532"/>
      <c r="U18" s="532"/>
      <c r="V18" s="533"/>
      <c r="W18" s="425"/>
      <c r="X18" s="426"/>
      <c r="Y18" s="426"/>
      <c r="Z18" s="426"/>
      <c r="AA18" s="426"/>
      <c r="AB18" s="417"/>
      <c r="AC18" s="534">
        <v>78.599999999999994</v>
      </c>
      <c r="AD18" s="535"/>
      <c r="AE18" s="535"/>
      <c r="AF18" s="535"/>
      <c r="AG18" s="536"/>
      <c r="AH18" s="534">
        <v>77.599999999999994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13271032</v>
      </c>
      <c r="BO18" s="408"/>
      <c r="BP18" s="408"/>
      <c r="BQ18" s="408"/>
      <c r="BR18" s="408"/>
      <c r="BS18" s="408"/>
      <c r="BT18" s="408"/>
      <c r="BU18" s="409"/>
      <c r="BV18" s="407">
        <v>13071089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3191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16807943</v>
      </c>
      <c r="BO19" s="408"/>
      <c r="BP19" s="408"/>
      <c r="BQ19" s="408"/>
      <c r="BR19" s="408"/>
      <c r="BS19" s="408"/>
      <c r="BT19" s="408"/>
      <c r="BU19" s="409"/>
      <c r="BV19" s="407">
        <v>16116833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26347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21713813</v>
      </c>
      <c r="BO22" s="371"/>
      <c r="BP22" s="371"/>
      <c r="BQ22" s="371"/>
      <c r="BR22" s="371"/>
      <c r="BS22" s="371"/>
      <c r="BT22" s="371"/>
      <c r="BU22" s="372"/>
      <c r="BV22" s="370">
        <v>22680931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15115308</v>
      </c>
      <c r="BO23" s="408"/>
      <c r="BP23" s="408"/>
      <c r="BQ23" s="408"/>
      <c r="BR23" s="408"/>
      <c r="BS23" s="408"/>
      <c r="BT23" s="408"/>
      <c r="BU23" s="409"/>
      <c r="BV23" s="407">
        <v>15909407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9640</v>
      </c>
      <c r="R24" s="459"/>
      <c r="S24" s="459"/>
      <c r="T24" s="459"/>
      <c r="U24" s="459"/>
      <c r="V24" s="501"/>
      <c r="W24" s="553"/>
      <c r="X24" s="554"/>
      <c r="Y24" s="555"/>
      <c r="Z24" s="457" t="s">
        <v>173</v>
      </c>
      <c r="AA24" s="437"/>
      <c r="AB24" s="437"/>
      <c r="AC24" s="437"/>
      <c r="AD24" s="437"/>
      <c r="AE24" s="437"/>
      <c r="AF24" s="437"/>
      <c r="AG24" s="438"/>
      <c r="AH24" s="458">
        <v>364</v>
      </c>
      <c r="AI24" s="459"/>
      <c r="AJ24" s="459"/>
      <c r="AK24" s="459"/>
      <c r="AL24" s="501"/>
      <c r="AM24" s="458">
        <v>1019564</v>
      </c>
      <c r="AN24" s="459"/>
      <c r="AO24" s="459"/>
      <c r="AP24" s="459"/>
      <c r="AQ24" s="459"/>
      <c r="AR24" s="501"/>
      <c r="AS24" s="458">
        <v>2801</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11914990</v>
      </c>
      <c r="BO24" s="408"/>
      <c r="BP24" s="408"/>
      <c r="BQ24" s="408"/>
      <c r="BR24" s="408"/>
      <c r="BS24" s="408"/>
      <c r="BT24" s="408"/>
      <c r="BU24" s="409"/>
      <c r="BV24" s="407">
        <v>12309014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7800</v>
      </c>
      <c r="R25" s="459"/>
      <c r="S25" s="459"/>
      <c r="T25" s="459"/>
      <c r="U25" s="459"/>
      <c r="V25" s="501"/>
      <c r="W25" s="553"/>
      <c r="X25" s="554"/>
      <c r="Y25" s="555"/>
      <c r="Z25" s="457" t="s">
        <v>176</v>
      </c>
      <c r="AA25" s="437"/>
      <c r="AB25" s="437"/>
      <c r="AC25" s="437"/>
      <c r="AD25" s="437"/>
      <c r="AE25" s="437"/>
      <c r="AF25" s="437"/>
      <c r="AG25" s="438"/>
      <c r="AH25" s="458" t="s">
        <v>137</v>
      </c>
      <c r="AI25" s="459"/>
      <c r="AJ25" s="459"/>
      <c r="AK25" s="459"/>
      <c r="AL25" s="501"/>
      <c r="AM25" s="458" t="s">
        <v>137</v>
      </c>
      <c r="AN25" s="459"/>
      <c r="AO25" s="459"/>
      <c r="AP25" s="459"/>
      <c r="AQ25" s="459"/>
      <c r="AR25" s="501"/>
      <c r="AS25" s="458" t="s">
        <v>137</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9197682</v>
      </c>
      <c r="BO25" s="371"/>
      <c r="BP25" s="371"/>
      <c r="BQ25" s="371"/>
      <c r="BR25" s="371"/>
      <c r="BS25" s="371"/>
      <c r="BT25" s="371"/>
      <c r="BU25" s="372"/>
      <c r="BV25" s="370">
        <v>7787080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6570</v>
      </c>
      <c r="R26" s="459"/>
      <c r="S26" s="459"/>
      <c r="T26" s="459"/>
      <c r="U26" s="459"/>
      <c r="V26" s="501"/>
      <c r="W26" s="553"/>
      <c r="X26" s="554"/>
      <c r="Y26" s="555"/>
      <c r="Z26" s="457" t="s">
        <v>179</v>
      </c>
      <c r="AA26" s="559"/>
      <c r="AB26" s="559"/>
      <c r="AC26" s="559"/>
      <c r="AD26" s="559"/>
      <c r="AE26" s="559"/>
      <c r="AF26" s="559"/>
      <c r="AG26" s="560"/>
      <c r="AH26" s="458">
        <v>1</v>
      </c>
      <c r="AI26" s="459"/>
      <c r="AJ26" s="459"/>
      <c r="AK26" s="459"/>
      <c r="AL26" s="501"/>
      <c r="AM26" s="458" t="s">
        <v>180</v>
      </c>
      <c r="AN26" s="459"/>
      <c r="AO26" s="459"/>
      <c r="AP26" s="459"/>
      <c r="AQ26" s="459"/>
      <c r="AR26" s="501"/>
      <c r="AS26" s="458" t="s">
        <v>180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137</v>
      </c>
      <c r="BO26" s="408"/>
      <c r="BP26" s="408"/>
      <c r="BQ26" s="408"/>
      <c r="BR26" s="408"/>
      <c r="BS26" s="408"/>
      <c r="BT26" s="408"/>
      <c r="BU26" s="409"/>
      <c r="BV26" s="407" t="s">
        <v>137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4960</v>
      </c>
      <c r="R27" s="459"/>
      <c r="S27" s="459"/>
      <c r="T27" s="459"/>
      <c r="U27" s="459"/>
      <c r="V27" s="501"/>
      <c r="W27" s="553"/>
      <c r="X27" s="554"/>
      <c r="Y27" s="555"/>
      <c r="Z27" s="457" t="s">
        <v>183</v>
      </c>
      <c r="AA27" s="437"/>
      <c r="AB27" s="437"/>
      <c r="AC27" s="437"/>
      <c r="AD27" s="437"/>
      <c r="AE27" s="437"/>
      <c r="AF27" s="437"/>
      <c r="AG27" s="438"/>
      <c r="AH27" s="458">
        <v>3</v>
      </c>
      <c r="AI27" s="459"/>
      <c r="AJ27" s="459"/>
      <c r="AK27" s="459"/>
      <c r="AL27" s="501"/>
      <c r="AM27" s="458">
        <v>11430</v>
      </c>
      <c r="AN27" s="459"/>
      <c r="AO27" s="459"/>
      <c r="AP27" s="459"/>
      <c r="AQ27" s="459"/>
      <c r="AR27" s="501"/>
      <c r="AS27" s="458">
        <v>3810</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1002431</v>
      </c>
      <c r="BO27" s="527"/>
      <c r="BP27" s="527"/>
      <c r="BQ27" s="527"/>
      <c r="BR27" s="527"/>
      <c r="BS27" s="527"/>
      <c r="BT27" s="527"/>
      <c r="BU27" s="528"/>
      <c r="BV27" s="526">
        <v>1002050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4250</v>
      </c>
      <c r="R28" s="459"/>
      <c r="S28" s="459"/>
      <c r="T28" s="459"/>
      <c r="U28" s="459"/>
      <c r="V28" s="501"/>
      <c r="W28" s="553"/>
      <c r="X28" s="554"/>
      <c r="Y28" s="555"/>
      <c r="Z28" s="457" t="s">
        <v>186</v>
      </c>
      <c r="AA28" s="437"/>
      <c r="AB28" s="437"/>
      <c r="AC28" s="437"/>
      <c r="AD28" s="437"/>
      <c r="AE28" s="437"/>
      <c r="AF28" s="437"/>
      <c r="AG28" s="438"/>
      <c r="AH28" s="458" t="s">
        <v>137</v>
      </c>
      <c r="AI28" s="459"/>
      <c r="AJ28" s="459"/>
      <c r="AK28" s="459"/>
      <c r="AL28" s="501"/>
      <c r="AM28" s="458" t="s">
        <v>137</v>
      </c>
      <c r="AN28" s="459"/>
      <c r="AO28" s="459"/>
      <c r="AP28" s="459"/>
      <c r="AQ28" s="459"/>
      <c r="AR28" s="501"/>
      <c r="AS28" s="458" t="s">
        <v>137</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5229458</v>
      </c>
      <c r="BO28" s="371"/>
      <c r="BP28" s="371"/>
      <c r="BQ28" s="371"/>
      <c r="BR28" s="371"/>
      <c r="BS28" s="371"/>
      <c r="BT28" s="371"/>
      <c r="BU28" s="372"/>
      <c r="BV28" s="370">
        <v>4126010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16</v>
      </c>
      <c r="M29" s="459"/>
      <c r="N29" s="459"/>
      <c r="O29" s="459"/>
      <c r="P29" s="501"/>
      <c r="Q29" s="458">
        <v>3940</v>
      </c>
      <c r="R29" s="459"/>
      <c r="S29" s="459"/>
      <c r="T29" s="459"/>
      <c r="U29" s="459"/>
      <c r="V29" s="501"/>
      <c r="W29" s="556"/>
      <c r="X29" s="557"/>
      <c r="Y29" s="558"/>
      <c r="Z29" s="457" t="s">
        <v>189</v>
      </c>
      <c r="AA29" s="437"/>
      <c r="AB29" s="437"/>
      <c r="AC29" s="437"/>
      <c r="AD29" s="437"/>
      <c r="AE29" s="437"/>
      <c r="AF29" s="437"/>
      <c r="AG29" s="438"/>
      <c r="AH29" s="458">
        <v>367</v>
      </c>
      <c r="AI29" s="459"/>
      <c r="AJ29" s="459"/>
      <c r="AK29" s="459"/>
      <c r="AL29" s="501"/>
      <c r="AM29" s="458">
        <v>1030994</v>
      </c>
      <c r="AN29" s="459"/>
      <c r="AO29" s="459"/>
      <c r="AP29" s="459"/>
      <c r="AQ29" s="459"/>
      <c r="AR29" s="501"/>
      <c r="AS29" s="458">
        <v>2809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446309</v>
      </c>
      <c r="BO29" s="408"/>
      <c r="BP29" s="408"/>
      <c r="BQ29" s="408"/>
      <c r="BR29" s="408"/>
      <c r="BS29" s="408"/>
      <c r="BT29" s="408"/>
      <c r="BU29" s="409"/>
      <c r="BV29" s="407">
        <v>516932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2870737</v>
      </c>
      <c r="BO30" s="527"/>
      <c r="BP30" s="527"/>
      <c r="BQ30" s="527"/>
      <c r="BR30" s="527"/>
      <c r="BS30" s="527"/>
      <c r="BT30" s="527"/>
      <c r="BU30" s="528"/>
      <c r="BV30" s="526">
        <v>3751529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多賀城市水道事業会計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宮城東部衛生処理組合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多賀城市土地開発公社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多賀城市下水道事業会計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宮城県市町村職員退職手当組合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多賀城駅北開発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宮城県市町村非常勤消防団員補償報償組合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塩釜地区消防事務組合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宮城県市町村自治振興センター</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宮城県後期高齢者医療広域連合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宮城県後期高齢者医療事業会計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v2kE7qD+gj0SUZv/tYqzluELAmlZRwoQFdytFNeXxGrHTaT6dKOMs8JninvGIEaadeq9ROaS66J24BZmzOxEg==" saltValue="6OLZG6ARdjDVnCGnXhmnz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566</v>
      </c>
      <c r="D34" s="1151"/>
      <c r="E34" s="1152"/>
      <c r="F34" s="32">
        <v>5.91</v>
      </c>
      <c r="G34" s="33">
        <v>6.09</v>
      </c>
      <c r="H34" s="33">
        <v>6.19</v>
      </c>
      <c r="I34" s="33">
        <v>7.27</v>
      </c>
      <c r="J34" s="34">
        <v>9.09</v>
      </c>
      <c r="K34" s="22"/>
      <c r="L34" s="22"/>
      <c r="M34" s="22"/>
      <c r="N34" s="22"/>
      <c r="O34" s="22"/>
      <c r="P34" s="22"/>
    </row>
    <row r="35" spans="1:16" ht="39" customHeight="1" x14ac:dyDescent="0.15">
      <c r="A35" s="22"/>
      <c r="B35" s="35"/>
      <c r="C35" s="1145" t="s">
        <v>567</v>
      </c>
      <c r="D35" s="1146"/>
      <c r="E35" s="1147"/>
      <c r="F35" s="36">
        <v>5.18</v>
      </c>
      <c r="G35" s="37">
        <v>3.7</v>
      </c>
      <c r="H35" s="37">
        <v>3.62</v>
      </c>
      <c r="I35" s="37">
        <v>7.77</v>
      </c>
      <c r="J35" s="38">
        <v>8.2899999999999991</v>
      </c>
      <c r="K35" s="22"/>
      <c r="L35" s="22"/>
      <c r="M35" s="22"/>
      <c r="N35" s="22"/>
      <c r="O35" s="22"/>
      <c r="P35" s="22"/>
    </row>
    <row r="36" spans="1:16" ht="39" customHeight="1" x14ac:dyDescent="0.15">
      <c r="A36" s="22"/>
      <c r="B36" s="35"/>
      <c r="C36" s="1145" t="s">
        <v>568</v>
      </c>
      <c r="D36" s="1146"/>
      <c r="E36" s="1147"/>
      <c r="F36" s="36">
        <v>1.2</v>
      </c>
      <c r="G36" s="37">
        <v>0.72</v>
      </c>
      <c r="H36" s="37">
        <v>0.87</v>
      </c>
      <c r="I36" s="37">
        <v>0.76</v>
      </c>
      <c r="J36" s="38">
        <v>0.63</v>
      </c>
      <c r="K36" s="22"/>
      <c r="L36" s="22"/>
      <c r="M36" s="22"/>
      <c r="N36" s="22"/>
      <c r="O36" s="22"/>
      <c r="P36" s="22"/>
    </row>
    <row r="37" spans="1:16" ht="39" customHeight="1" x14ac:dyDescent="0.15">
      <c r="A37" s="22"/>
      <c r="B37" s="35"/>
      <c r="C37" s="1145" t="s">
        <v>569</v>
      </c>
      <c r="D37" s="1146"/>
      <c r="E37" s="1147"/>
      <c r="F37" s="36">
        <v>0.02</v>
      </c>
      <c r="G37" s="37">
        <v>0.03</v>
      </c>
      <c r="H37" s="37">
        <v>0.15</v>
      </c>
      <c r="I37" s="37">
        <v>0.1</v>
      </c>
      <c r="J37" s="38">
        <v>0.04</v>
      </c>
      <c r="K37" s="22"/>
      <c r="L37" s="22"/>
      <c r="M37" s="22"/>
      <c r="N37" s="22"/>
      <c r="O37" s="22"/>
      <c r="P37" s="22"/>
    </row>
    <row r="38" spans="1:16" ht="39" customHeight="1" x14ac:dyDescent="0.15">
      <c r="A38" s="22"/>
      <c r="B38" s="35"/>
      <c r="C38" s="1145" t="s">
        <v>570</v>
      </c>
      <c r="D38" s="1146"/>
      <c r="E38" s="1147"/>
      <c r="F38" s="36">
        <v>0.04</v>
      </c>
      <c r="G38" s="37">
        <v>0.02</v>
      </c>
      <c r="H38" s="37">
        <v>0.02</v>
      </c>
      <c r="I38" s="37">
        <v>0.03</v>
      </c>
      <c r="J38" s="38">
        <v>0.03</v>
      </c>
      <c r="K38" s="22"/>
      <c r="L38" s="22"/>
      <c r="M38" s="22"/>
      <c r="N38" s="22"/>
      <c r="O38" s="22"/>
      <c r="P38" s="22"/>
    </row>
    <row r="39" spans="1:16" ht="39" customHeight="1" x14ac:dyDescent="0.15">
      <c r="A39" s="22"/>
      <c r="B39" s="35"/>
      <c r="C39" s="1145" t="s">
        <v>571</v>
      </c>
      <c r="D39" s="1146"/>
      <c r="E39" s="1147"/>
      <c r="F39" s="36" t="s">
        <v>520</v>
      </c>
      <c r="G39" s="37" t="s">
        <v>520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573</v>
      </c>
      <c r="D43" s="1149"/>
      <c r="E43" s="1150"/>
      <c r="F43" s="41">
        <v>0.53</v>
      </c>
      <c r="G43" s="42">
        <v>0.6</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4dpGGjF6jDD+EcuZswcAdmY3gQltTrfsr6Ue6KdBfoF3s2AxPN88ekRnzNVDhPm8IpkowcZlfXR7UeOCONiGA==" saltValue="0tVNz9UuV6lWltXUwSBU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2068</v>
      </c>
      <c r="L45" s="60">
        <v>2078</v>
      </c>
      <c r="M45" s="60">
        <v>1988</v>
      </c>
      <c r="N45" s="60">
        <v>2012</v>
      </c>
      <c r="O45" s="61">
        <v>2094</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15">
      <c r="A48" s="48"/>
      <c r="B48" s="1155"/>
      <c r="C48" s="1156"/>
      <c r="D48" s="62"/>
      <c r="E48" s="1161" t="s">
        <v>14</v>
      </c>
      <c r="F48" s="1161"/>
      <c r="G48" s="1161"/>
      <c r="H48" s="1161"/>
      <c r="I48" s="1161"/>
      <c r="J48" s="1162"/>
      <c r="K48" s="63">
        <v>1066</v>
      </c>
      <c r="L48" s="64">
        <v>1050</v>
      </c>
      <c r="M48" s="64">
        <v>882</v>
      </c>
      <c r="N48" s="64">
        <v>887</v>
      </c>
      <c r="O48" s="65">
        <v>911</v>
      </c>
      <c r="P48" s="48"/>
      <c r="Q48" s="48"/>
      <c r="R48" s="48"/>
      <c r="S48" s="48"/>
      <c r="T48" s="48"/>
      <c r="U48" s="48"/>
    </row>
    <row r="49" spans="1:21" ht="30.75" customHeight="1" x14ac:dyDescent="0.15">
      <c r="A49" s="48"/>
      <c r="B49" s="1155"/>
      <c r="C49" s="1156"/>
      <c r="D49" s="62"/>
      <c r="E49" s="1161" t="s">
        <v>15</v>
      </c>
      <c r="F49" s="1161"/>
      <c r="G49" s="1161"/>
      <c r="H49" s="1161"/>
      <c r="I49" s="1161"/>
      <c r="J49" s="1162"/>
      <c r="K49" s="63">
        <v>15</v>
      </c>
      <c r="L49" s="64">
        <v>14</v>
      </c>
      <c r="M49" s="64">
        <v>23</v>
      </c>
      <c r="N49" s="64">
        <v>45</v>
      </c>
      <c r="O49" s="65">
        <v>41</v>
      </c>
      <c r="P49" s="48"/>
      <c r="Q49" s="48"/>
      <c r="R49" s="48"/>
      <c r="S49" s="48"/>
      <c r="T49" s="48"/>
      <c r="U49" s="48"/>
    </row>
    <row r="50" spans="1:21" ht="30.75" customHeight="1" x14ac:dyDescent="0.15">
      <c r="A50" s="48"/>
      <c r="B50" s="1155"/>
      <c r="C50" s="1156"/>
      <c r="D50" s="62"/>
      <c r="E50" s="1161" t="s">
        <v>16</v>
      </c>
      <c r="F50" s="1161"/>
      <c r="G50" s="1161"/>
      <c r="H50" s="1161"/>
      <c r="I50" s="1161"/>
      <c r="J50" s="1162"/>
      <c r="K50" s="63">
        <v>2</v>
      </c>
      <c r="L50" s="64">
        <v>2</v>
      </c>
      <c r="M50" s="64">
        <v>2</v>
      </c>
      <c r="N50" s="64" t="s">
        <v>520</v>
      </c>
      <c r="O50" s="65" t="s">
        <v>520</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520</v>
      </c>
      <c r="L51" s="64" t="s">
        <v>520</v>
      </c>
      <c r="M51" s="64" t="s">
        <v>520</v>
      </c>
      <c r="N51" s="64" t="s">
        <v>520</v>
      </c>
      <c r="O51" s="65" t="s">
        <v>520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2524</v>
      </c>
      <c r="L52" s="64">
        <v>2583</v>
      </c>
      <c r="M52" s="64">
        <v>2573</v>
      </c>
      <c r="N52" s="64">
        <v>2550</v>
      </c>
      <c r="O52" s="65">
        <v>2526</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627</v>
      </c>
      <c r="L53" s="69">
        <v>561</v>
      </c>
      <c r="M53" s="69">
        <v>322</v>
      </c>
      <c r="N53" s="69">
        <v>394</v>
      </c>
      <c r="O53" s="70">
        <v>520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3nQuvf7dsvR785dSBUmxZcFsUE6IZHABayvFYBgVYEmMsCVbVVGmCPjFXY2u6nAiF3cee/Kxu9uzI/m86v+mw==" saltValue="2OFs+ZNac+zDoZaurmnLA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561</v>
      </c>
      <c r="J40" s="103" t="s">
        <v>562</v>
      </c>
      <c r="K40" s="103" t="s">
        <v>563</v>
      </c>
      <c r="L40" s="103" t="s">
        <v>564</v>
      </c>
      <c r="M40" s="104" t="s">
        <v>565</v>
      </c>
    </row>
    <row r="41" spans="2:13" ht="27.75" customHeight="1" x14ac:dyDescent="0.15">
      <c r="B41" s="1184" t="s">
        <v>31</v>
      </c>
      <c r="C41" s="1185"/>
      <c r="D41" s="105"/>
      <c r="E41" s="1190" t="s">
        <v>32</v>
      </c>
      <c r="F41" s="1190"/>
      <c r="G41" s="1190"/>
      <c r="H41" s="1191"/>
      <c r="I41" s="355">
        <v>24697</v>
      </c>
      <c r="J41" s="356">
        <v>22675</v>
      </c>
      <c r="K41" s="356">
        <v>22783</v>
      </c>
      <c r="L41" s="356">
        <v>22681</v>
      </c>
      <c r="M41" s="357">
        <v>21714</v>
      </c>
    </row>
    <row r="42" spans="2:13" ht="27.75" customHeight="1" x14ac:dyDescent="0.15">
      <c r="B42" s="1186"/>
      <c r="C42" s="1187"/>
      <c r="D42" s="106"/>
      <c r="E42" s="1192" t="s">
        <v>33</v>
      </c>
      <c r="F42" s="1192"/>
      <c r="G42" s="1192"/>
      <c r="H42" s="1193"/>
      <c r="I42" s="358">
        <v>4</v>
      </c>
      <c r="J42" s="359">
        <v>2</v>
      </c>
      <c r="K42" s="359" t="s">
        <v>520</v>
      </c>
      <c r="L42" s="359" t="s">
        <v>520</v>
      </c>
      <c r="M42" s="360" t="s">
        <v>520</v>
      </c>
    </row>
    <row r="43" spans="2:13" ht="27.75" customHeight="1" x14ac:dyDescent="0.15">
      <c r="B43" s="1186"/>
      <c r="C43" s="1187"/>
      <c r="D43" s="106"/>
      <c r="E43" s="1192" t="s">
        <v>34</v>
      </c>
      <c r="F43" s="1192"/>
      <c r="G43" s="1192"/>
      <c r="H43" s="1193"/>
      <c r="I43" s="358">
        <v>11949</v>
      </c>
      <c r="J43" s="359">
        <v>11621</v>
      </c>
      <c r="K43" s="359">
        <v>11026</v>
      </c>
      <c r="L43" s="359">
        <v>10220</v>
      </c>
      <c r="M43" s="360">
        <v>9214</v>
      </c>
    </row>
    <row r="44" spans="2:13" ht="27.75" customHeight="1" x14ac:dyDescent="0.15">
      <c r="B44" s="1186"/>
      <c r="C44" s="1187"/>
      <c r="D44" s="106"/>
      <c r="E44" s="1192" t="s">
        <v>35</v>
      </c>
      <c r="F44" s="1192"/>
      <c r="G44" s="1192"/>
      <c r="H44" s="1193"/>
      <c r="I44" s="358">
        <v>126</v>
      </c>
      <c r="J44" s="359">
        <v>219</v>
      </c>
      <c r="K44" s="359">
        <v>607</v>
      </c>
      <c r="L44" s="359">
        <v>624</v>
      </c>
      <c r="M44" s="360">
        <v>645</v>
      </c>
    </row>
    <row r="45" spans="2:13" ht="27.75" customHeight="1" x14ac:dyDescent="0.15">
      <c r="B45" s="1186"/>
      <c r="C45" s="1187"/>
      <c r="D45" s="106"/>
      <c r="E45" s="1192" t="s">
        <v>36</v>
      </c>
      <c r="F45" s="1192"/>
      <c r="G45" s="1192"/>
      <c r="H45" s="1193"/>
      <c r="I45" s="358">
        <v>1158</v>
      </c>
      <c r="J45" s="359">
        <v>1157</v>
      </c>
      <c r="K45" s="359">
        <v>1140</v>
      </c>
      <c r="L45" s="359">
        <v>1139</v>
      </c>
      <c r="M45" s="360">
        <v>1143</v>
      </c>
    </row>
    <row r="46" spans="2:13" ht="27.75" customHeight="1" x14ac:dyDescent="0.15">
      <c r="B46" s="1186"/>
      <c r="C46" s="1187"/>
      <c r="D46" s="107"/>
      <c r="E46" s="1192" t="s">
        <v>37</v>
      </c>
      <c r="F46" s="1192"/>
      <c r="G46" s="1192"/>
      <c r="H46" s="1193"/>
      <c r="I46" s="358">
        <v>5</v>
      </c>
      <c r="J46" s="359">
        <v>8</v>
      </c>
      <c r="K46" s="359">
        <v>6</v>
      </c>
      <c r="L46" s="359">
        <v>6</v>
      </c>
      <c r="M46" s="360">
        <v>0</v>
      </c>
    </row>
    <row r="47" spans="2:13" ht="27.75" customHeight="1" x14ac:dyDescent="0.15">
      <c r="B47" s="1186"/>
      <c r="C47" s="1187"/>
      <c r="D47" s="108"/>
      <c r="E47" s="1194" t="s">
        <v>38</v>
      </c>
      <c r="F47" s="1195"/>
      <c r="G47" s="1195"/>
      <c r="H47" s="1196"/>
      <c r="I47" s="358" t="s">
        <v>520</v>
      </c>
      <c r="J47" s="359" t="s">
        <v>520</v>
      </c>
      <c r="K47" s="359" t="s">
        <v>520</v>
      </c>
      <c r="L47" s="359" t="s">
        <v>520</v>
      </c>
      <c r="M47" s="360" t="s">
        <v>520</v>
      </c>
    </row>
    <row r="48" spans="2:13" ht="27.75" customHeight="1" x14ac:dyDescent="0.15">
      <c r="B48" s="1186"/>
      <c r="C48" s="1187"/>
      <c r="D48" s="106"/>
      <c r="E48" s="1192" t="s">
        <v>39</v>
      </c>
      <c r="F48" s="1192"/>
      <c r="G48" s="1192"/>
      <c r="H48" s="1193"/>
      <c r="I48" s="358" t="s">
        <v>520</v>
      </c>
      <c r="J48" s="359" t="s">
        <v>520</v>
      </c>
      <c r="K48" s="359" t="s">
        <v>520</v>
      </c>
      <c r="L48" s="359" t="s">
        <v>520</v>
      </c>
      <c r="M48" s="360" t="s">
        <v>520</v>
      </c>
    </row>
    <row r="49" spans="2:13" ht="27.75" customHeight="1" x14ac:dyDescent="0.15">
      <c r="B49" s="1188"/>
      <c r="C49" s="1189"/>
      <c r="D49" s="106"/>
      <c r="E49" s="1192" t="s">
        <v>40</v>
      </c>
      <c r="F49" s="1192"/>
      <c r="G49" s="1192"/>
      <c r="H49" s="1193"/>
      <c r="I49" s="358" t="s">
        <v>520</v>
      </c>
      <c r="J49" s="359" t="s">
        <v>520</v>
      </c>
      <c r="K49" s="359" t="s">
        <v>520</v>
      </c>
      <c r="L49" s="359" t="s">
        <v>520</v>
      </c>
      <c r="M49" s="360" t="s">
        <v>520</v>
      </c>
    </row>
    <row r="50" spans="2:13" ht="27.75" customHeight="1" x14ac:dyDescent="0.15">
      <c r="B50" s="1197" t="s">
        <v>41</v>
      </c>
      <c r="C50" s="1198"/>
      <c r="D50" s="109"/>
      <c r="E50" s="1192" t="s">
        <v>42</v>
      </c>
      <c r="F50" s="1192"/>
      <c r="G50" s="1192"/>
      <c r="H50" s="1193"/>
      <c r="I50" s="358">
        <v>9595</v>
      </c>
      <c r="J50" s="359">
        <v>8630</v>
      </c>
      <c r="K50" s="359">
        <v>9849</v>
      </c>
      <c r="L50" s="359">
        <v>10601</v>
      </c>
      <c r="M50" s="360">
        <v>10755</v>
      </c>
    </row>
    <row r="51" spans="2:13" ht="27.75" customHeight="1" x14ac:dyDescent="0.15">
      <c r="B51" s="1186"/>
      <c r="C51" s="1187"/>
      <c r="D51" s="106"/>
      <c r="E51" s="1192" t="s">
        <v>43</v>
      </c>
      <c r="F51" s="1192"/>
      <c r="G51" s="1192"/>
      <c r="H51" s="1193"/>
      <c r="I51" s="358">
        <v>6543</v>
      </c>
      <c r="J51" s="359">
        <v>6455</v>
      </c>
      <c r="K51" s="359">
        <v>7196</v>
      </c>
      <c r="L51" s="359">
        <v>7270</v>
      </c>
      <c r="M51" s="360">
        <v>6860</v>
      </c>
    </row>
    <row r="52" spans="2:13" ht="27.75" customHeight="1" x14ac:dyDescent="0.15">
      <c r="B52" s="1188"/>
      <c r="C52" s="1189"/>
      <c r="D52" s="106"/>
      <c r="E52" s="1192" t="s">
        <v>44</v>
      </c>
      <c r="F52" s="1192"/>
      <c r="G52" s="1192"/>
      <c r="H52" s="1193"/>
      <c r="I52" s="358">
        <v>22910</v>
      </c>
      <c r="J52" s="359">
        <v>22180</v>
      </c>
      <c r="K52" s="359">
        <v>21607</v>
      </c>
      <c r="L52" s="359">
        <v>21084</v>
      </c>
      <c r="M52" s="360">
        <v>20272</v>
      </c>
    </row>
    <row r="53" spans="2:13" ht="27.75" customHeight="1" thickBot="1" x14ac:dyDescent="0.2">
      <c r="B53" s="1199" t="s">
        <v>45</v>
      </c>
      <c r="C53" s="1200"/>
      <c r="D53" s="110"/>
      <c r="E53" s="1201" t="s">
        <v>46</v>
      </c>
      <c r="F53" s="1201"/>
      <c r="G53" s="1201"/>
      <c r="H53" s="1202"/>
      <c r="I53" s="361">
        <v>-1108</v>
      </c>
      <c r="J53" s="362">
        <v>-1582</v>
      </c>
      <c r="K53" s="362">
        <v>-3090</v>
      </c>
      <c r="L53" s="362">
        <v>-4284</v>
      </c>
      <c r="M53" s="363">
        <v>-5172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aUHnf09EvVhl36vPqId/FeYAEBXe/b0aYTr62GHsBwEIEefmHbb80oftxrQRQ+72fmpKBwKwKGOGGw+W02pd8w==" saltValue="gHlVYIFSNGt33voT7mtH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49</v>
      </c>
      <c r="D55" s="1211"/>
      <c r="E55" s="1212"/>
      <c r="F55" s="122">
        <v>3269</v>
      </c>
      <c r="G55" s="122">
        <v>4126</v>
      </c>
      <c r="H55" s="123">
        <v>5229</v>
      </c>
    </row>
    <row r="56" spans="2:8" ht="52.5" customHeight="1" x14ac:dyDescent="0.15">
      <c r="B56" s="124"/>
      <c r="C56" s="1213" t="s">
        <v>50</v>
      </c>
      <c r="D56" s="1213"/>
      <c r="E56" s="1214"/>
      <c r="F56" s="125">
        <v>592</v>
      </c>
      <c r="G56" s="125">
        <v>517</v>
      </c>
      <c r="H56" s="126">
        <v>446</v>
      </c>
    </row>
    <row r="57" spans="2:8" ht="53.25" customHeight="1" x14ac:dyDescent="0.15">
      <c r="B57" s="124"/>
      <c r="C57" s="1215" t="s">
        <v>51</v>
      </c>
      <c r="D57" s="1215"/>
      <c r="E57" s="1216"/>
      <c r="F57" s="127">
        <v>3986</v>
      </c>
      <c r="G57" s="127">
        <v>3752</v>
      </c>
      <c r="H57" s="128">
        <v>2871</v>
      </c>
    </row>
    <row r="58" spans="2:8" ht="45.75" customHeight="1" x14ac:dyDescent="0.15">
      <c r="B58" s="129"/>
      <c r="C58" s="1203" t="s">
        <v>590</v>
      </c>
      <c r="D58" s="1204"/>
      <c r="E58" s="1205"/>
      <c r="F58" s="130">
        <v>1162</v>
      </c>
      <c r="G58" s="130">
        <v>1209</v>
      </c>
      <c r="H58" s="131">
        <v>1044</v>
      </c>
    </row>
    <row r="59" spans="2:8" ht="45.75" customHeight="1" x14ac:dyDescent="0.15">
      <c r="B59" s="129"/>
      <c r="C59" s="1203" t="s">
        <v>591</v>
      </c>
      <c r="D59" s="1204"/>
      <c r="E59" s="1205"/>
      <c r="F59" s="130">
        <v>817</v>
      </c>
      <c r="G59" s="130">
        <v>817</v>
      </c>
      <c r="H59" s="131">
        <v>818</v>
      </c>
    </row>
    <row r="60" spans="2:8" ht="45.75" customHeight="1" x14ac:dyDescent="0.15">
      <c r="B60" s="129"/>
      <c r="C60" s="1203" t="s">
        <v>592</v>
      </c>
      <c r="D60" s="1204"/>
      <c r="E60" s="1205"/>
      <c r="F60" s="130">
        <v>829</v>
      </c>
      <c r="G60" s="130">
        <v>631</v>
      </c>
      <c r="H60" s="131">
        <v>631</v>
      </c>
    </row>
    <row r="61" spans="2:8" ht="45.75" customHeight="1" x14ac:dyDescent="0.15">
      <c r="B61" s="129"/>
      <c r="C61" s="1203" t="s">
        <v>593</v>
      </c>
      <c r="D61" s="1204"/>
      <c r="E61" s="1205"/>
      <c r="F61" s="130">
        <v>192</v>
      </c>
      <c r="G61" s="130">
        <v>191</v>
      </c>
      <c r="H61" s="131">
        <v>188</v>
      </c>
    </row>
    <row r="62" spans="2:8" ht="45.75" customHeight="1" thickBot="1" x14ac:dyDescent="0.2">
      <c r="B62" s="132"/>
      <c r="C62" s="1206" t="s">
        <v>594</v>
      </c>
      <c r="D62" s="1207"/>
      <c r="E62" s="1208"/>
      <c r="F62" s="133">
        <v>735</v>
      </c>
      <c r="G62" s="133">
        <v>675</v>
      </c>
      <c r="H62" s="134">
        <v>167</v>
      </c>
    </row>
    <row r="63" spans="2:8" ht="52.5" customHeight="1" thickBot="1" x14ac:dyDescent="0.2">
      <c r="B63" s="135"/>
      <c r="C63" s="1209" t="s">
        <v>52</v>
      </c>
      <c r="D63" s="1209"/>
      <c r="E63" s="1210"/>
      <c r="F63" s="136">
        <v>7847</v>
      </c>
      <c r="G63" s="136">
        <v>8394</v>
      </c>
      <c r="H63" s="137">
        <v>8547</v>
      </c>
    </row>
    <row r="64" spans="2:8" x14ac:dyDescent="0.15"/>
  </sheetData>
  <sheetProtection algorithmName="SHA-512" hashValue="OTgAW05Ov4WwANtxARUuv6xnhKyQ9ra5ypj5R6PkyYcZPiILG3dC8KBZ2JkU0I0ZO4X15Ptl9RX5tyemdWAO5Q==" saltValue="Lh3f392FacvLn2ZW6cpd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558</v>
      </c>
      <c r="G2" s="151"/>
      <c r="H2" s="152"/>
    </row>
    <row r="3" spans="1:8" x14ac:dyDescent="0.15">
      <c r="A3" s="148" t="s">
        <v>551</v>
      </c>
      <c r="B3" s="153"/>
      <c r="C3" s="154"/>
      <c r="D3" s="155">
        <v>62600</v>
      </c>
      <c r="E3" s="156"/>
      <c r="F3" s="157">
        <v>41934</v>
      </c>
      <c r="G3" s="158"/>
      <c r="H3" s="159"/>
    </row>
    <row r="4" spans="1:8" x14ac:dyDescent="0.15">
      <c r="A4" s="160"/>
      <c r="B4" s="161"/>
      <c r="C4" s="162"/>
      <c r="D4" s="163">
        <v>6746</v>
      </c>
      <c r="E4" s="164"/>
      <c r="F4" s="165">
        <v>23352</v>
      </c>
      <c r="G4" s="166"/>
      <c r="H4" s="167"/>
    </row>
    <row r="5" spans="1:8" x14ac:dyDescent="0.15">
      <c r="A5" s="148" t="s">
        <v>553</v>
      </c>
      <c r="B5" s="153"/>
      <c r="C5" s="154"/>
      <c r="D5" s="155">
        <v>72198</v>
      </c>
      <c r="E5" s="156"/>
      <c r="F5" s="157">
        <v>45588</v>
      </c>
      <c r="G5" s="158"/>
      <c r="H5" s="159"/>
    </row>
    <row r="6" spans="1:8" x14ac:dyDescent="0.15">
      <c r="A6" s="160"/>
      <c r="B6" s="161"/>
      <c r="C6" s="162"/>
      <c r="D6" s="163">
        <v>6770</v>
      </c>
      <c r="E6" s="164"/>
      <c r="F6" s="165">
        <v>24150</v>
      </c>
      <c r="G6" s="166"/>
      <c r="H6" s="167"/>
    </row>
    <row r="7" spans="1:8" x14ac:dyDescent="0.15">
      <c r="A7" s="148" t="s">
        <v>554</v>
      </c>
      <c r="B7" s="153"/>
      <c r="C7" s="154"/>
      <c r="D7" s="155">
        <v>70702</v>
      </c>
      <c r="E7" s="156"/>
      <c r="F7" s="157">
        <v>45483</v>
      </c>
      <c r="G7" s="158"/>
      <c r="H7" s="159"/>
    </row>
    <row r="8" spans="1:8" x14ac:dyDescent="0.15">
      <c r="A8" s="160"/>
      <c r="B8" s="161"/>
      <c r="C8" s="162"/>
      <c r="D8" s="163">
        <v>7173</v>
      </c>
      <c r="E8" s="164"/>
      <c r="F8" s="165">
        <v>24241</v>
      </c>
      <c r="G8" s="166"/>
      <c r="H8" s="167"/>
    </row>
    <row r="9" spans="1:8" x14ac:dyDescent="0.15">
      <c r="A9" s="148" t="s">
        <v>555</v>
      </c>
      <c r="B9" s="153"/>
      <c r="C9" s="154"/>
      <c r="D9" s="155">
        <v>42735</v>
      </c>
      <c r="E9" s="156"/>
      <c r="F9" s="157">
        <v>45945</v>
      </c>
      <c r="G9" s="158"/>
      <c r="H9" s="159"/>
    </row>
    <row r="10" spans="1:8" x14ac:dyDescent="0.15">
      <c r="A10" s="160"/>
      <c r="B10" s="161"/>
      <c r="C10" s="162"/>
      <c r="D10" s="163">
        <v>13695</v>
      </c>
      <c r="E10" s="164"/>
      <c r="F10" s="165">
        <v>25180</v>
      </c>
      <c r="G10" s="166"/>
      <c r="H10" s="167"/>
    </row>
    <row r="11" spans="1:8" x14ac:dyDescent="0.15">
      <c r="A11" s="148" t="s">
        <v>556</v>
      </c>
      <c r="B11" s="153"/>
      <c r="C11" s="154"/>
      <c r="D11" s="155">
        <v>32366</v>
      </c>
      <c r="E11" s="156"/>
      <c r="F11" s="157">
        <v>44475</v>
      </c>
      <c r="G11" s="158"/>
      <c r="H11" s="159"/>
    </row>
    <row r="12" spans="1:8" x14ac:dyDescent="0.15">
      <c r="A12" s="160"/>
      <c r="B12" s="161"/>
      <c r="C12" s="168"/>
      <c r="D12" s="163">
        <v>7807</v>
      </c>
      <c r="E12" s="164"/>
      <c r="F12" s="165">
        <v>24780</v>
      </c>
      <c r="G12" s="166"/>
      <c r="H12" s="167"/>
    </row>
    <row r="13" spans="1:8" x14ac:dyDescent="0.15">
      <c r="A13" s="148"/>
      <c r="B13" s="153"/>
      <c r="C13" s="169"/>
      <c r="D13" s="170">
        <v>56120</v>
      </c>
      <c r="E13" s="171"/>
      <c r="F13" s="172">
        <v>44685</v>
      </c>
      <c r="G13" s="173"/>
      <c r="H13" s="159"/>
    </row>
    <row r="14" spans="1:8" x14ac:dyDescent="0.15">
      <c r="A14" s="160"/>
      <c r="B14" s="161"/>
      <c r="C14" s="162"/>
      <c r="D14" s="163">
        <v>8438</v>
      </c>
      <c r="E14" s="164"/>
      <c r="F14" s="165">
        <v>24341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5.18</v>
      </c>
      <c r="C19" s="174">
        <f>ROUND(VALUE(SUBSTITUTE(実質収支比率等に係る経年分析!G$48,"▲","-")),2)</f>
        <v>3.7</v>
      </c>
      <c r="D19" s="174">
        <f>ROUND(VALUE(SUBSTITUTE(実質収支比率等に係る経年分析!H$48,"▲","-")),2)</f>
        <v>3.63</v>
      </c>
      <c r="E19" s="174">
        <f>ROUND(VALUE(SUBSTITUTE(実質収支比率等に係る経年分析!I$48,"▲","-")),2)</f>
        <v>7.77</v>
      </c>
      <c r="F19" s="174">
        <f>ROUND(VALUE(SUBSTITUTE(実質収支比率等に係る経年分析!J$48,"▲","-")),2)</f>
        <v>8.3000000000000007</v>
      </c>
    </row>
    <row r="20" spans="1:11" x14ac:dyDescent="0.15">
      <c r="A20" s="174" t="s">
        <v>56</v>
      </c>
      <c r="B20" s="174">
        <f>ROUND(VALUE(SUBSTITUTE(実質収支比率等に係る経年分析!F$47,"▲","-")),2)</f>
        <v>17.329999999999998</v>
      </c>
      <c r="C20" s="174">
        <f>ROUND(VALUE(SUBSTITUTE(実質収支比率等に係る経年分析!G$47,"▲","-")),2)</f>
        <v>19.3</v>
      </c>
      <c r="D20" s="174">
        <f>ROUND(VALUE(SUBSTITUTE(実質収支比率等に係る経年分析!H$47,"▲","-")),2)</f>
        <v>25.88</v>
      </c>
      <c r="E20" s="174">
        <f>ROUND(VALUE(SUBSTITUTE(実質収支比率等に係る経年分析!I$47,"▲","-")),2)</f>
        <v>30.85</v>
      </c>
      <c r="F20" s="174">
        <f>ROUND(VALUE(SUBSTITUTE(実質収支比率等に係る経年分析!J$47,"▲","-")),2)</f>
        <v>39.840000000000003</v>
      </c>
    </row>
    <row r="21" spans="1:11" x14ac:dyDescent="0.15">
      <c r="A21" s="174" t="s">
        <v>57</v>
      </c>
      <c r="B21" s="174">
        <f>IF(ISNUMBER(VALUE(SUBSTITUTE(実質収支比率等に係る経年分析!F$49,"▲","-"))),ROUND(VALUE(SUBSTITUTE(実質収支比率等に係る経年分析!F$49,"▲","-")),2),NA())</f>
        <v>4.5599999999999996</v>
      </c>
      <c r="C21" s="174">
        <f>IF(ISNUMBER(VALUE(SUBSTITUTE(実質収支比率等に係る経年分析!G$49,"▲","-"))),ROUND(VALUE(SUBSTITUTE(実質収支比率等に係る経年分析!G$49,"▲","-")),2),NA())</f>
        <v>8.07</v>
      </c>
      <c r="D21" s="174">
        <f>IF(ISNUMBER(VALUE(SUBSTITUTE(実質収支比率等に係る経年分析!H$49,"▲","-"))),ROUND(VALUE(SUBSTITUTE(実質収支比率等に係る経年分析!H$49,"▲","-")),2),NA())</f>
        <v>4.93</v>
      </c>
      <c r="E21" s="174">
        <f>IF(ISNUMBER(VALUE(SUBSTITUTE(実質収支比率等に係る経年分析!I$49,"▲","-"))),ROUND(VALUE(SUBSTITUTE(実質収支比率等に係る経年分析!I$49,"▲","-")),2),NA())</f>
        <v>8.89</v>
      </c>
      <c r="F21" s="174">
        <f>IF(ISNUMBER(VALUE(SUBSTITUTE(実質収支比率等に係る経年分析!J$49,"▲","-"))),ROUND(VALUE(SUBSTITUTE(実質収支比率等に係る経年分析!J$49,"▲","-")),2),NA())</f>
        <v>4.5999999999999996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多賀城市下水道事業会計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3.62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7.77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8.2899999999999991</v>
      </c>
    </row>
    <row r="36" spans="1:16" x14ac:dyDescent="0.15">
      <c r="A36" s="175" t="str">
        <f>IF(連結実質赤字比率に係る赤字・黒字の構成分析!C$34="",NA(),連結実質赤字比率に係る赤字・黒字の構成分析!C$34)</f>
        <v>多賀城市水道事業会計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9.09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2524</v>
      </c>
      <c r="E42" s="176"/>
      <c r="F42" s="176"/>
      <c r="G42" s="176">
        <f>'実質公債費比率（分子）の構造'!L$52</f>
        <v>2583</v>
      </c>
      <c r="H42" s="176"/>
      <c r="I42" s="176"/>
      <c r="J42" s="176">
        <f>'実質公債費比率（分子）の構造'!M$52</f>
        <v>2573</v>
      </c>
      <c r="K42" s="176"/>
      <c r="L42" s="176"/>
      <c r="M42" s="176">
        <f>'実質公債費比率（分子）の構造'!N$52</f>
        <v>2550</v>
      </c>
      <c r="N42" s="176"/>
      <c r="O42" s="176"/>
      <c r="P42" s="176">
        <f>'実質公債費比率（分子）の構造'!O$52</f>
        <v>2526</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v>
      </c>
      <c r="C44" s="176"/>
      <c r="D44" s="176"/>
      <c r="E44" s="176">
        <f>'実質公債費比率（分子）の構造'!L$50</f>
        <v>2</v>
      </c>
      <c r="F44" s="176"/>
      <c r="G44" s="176"/>
      <c r="H44" s="176">
        <f>'実質公債費比率（分子）の構造'!M$50</f>
        <v>2</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15</v>
      </c>
      <c r="C45" s="176"/>
      <c r="D45" s="176"/>
      <c r="E45" s="176">
        <f>'実質公債費比率（分子）の構造'!L$49</f>
        <v>14</v>
      </c>
      <c r="F45" s="176"/>
      <c r="G45" s="176"/>
      <c r="H45" s="176">
        <f>'実質公債費比率（分子）の構造'!M$49</f>
        <v>23</v>
      </c>
      <c r="I45" s="176"/>
      <c r="J45" s="176"/>
      <c r="K45" s="176">
        <f>'実質公債費比率（分子）の構造'!N$49</f>
        <v>45</v>
      </c>
      <c r="L45" s="176"/>
      <c r="M45" s="176"/>
      <c r="N45" s="176">
        <f>'実質公債費比率（分子）の構造'!O$49</f>
        <v>41</v>
      </c>
      <c r="O45" s="176"/>
      <c r="P45" s="176"/>
    </row>
    <row r="46" spans="1:16" x14ac:dyDescent="0.15">
      <c r="A46" s="176" t="s">
        <v>68</v>
      </c>
      <c r="B46" s="176">
        <f>'実質公債費比率（分子）の構造'!K$48</f>
        <v>1066</v>
      </c>
      <c r="C46" s="176"/>
      <c r="D46" s="176"/>
      <c r="E46" s="176">
        <f>'実質公債費比率（分子）の構造'!L$48</f>
        <v>1050</v>
      </c>
      <c r="F46" s="176"/>
      <c r="G46" s="176"/>
      <c r="H46" s="176">
        <f>'実質公債費比率（分子）の構造'!M$48</f>
        <v>882</v>
      </c>
      <c r="I46" s="176"/>
      <c r="J46" s="176"/>
      <c r="K46" s="176">
        <f>'実質公債費比率（分子）の構造'!N$48</f>
        <v>887</v>
      </c>
      <c r="L46" s="176"/>
      <c r="M46" s="176"/>
      <c r="N46" s="176">
        <f>'実質公債費比率（分子）の構造'!O$48</f>
        <v>911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2068</v>
      </c>
      <c r="C49" s="176"/>
      <c r="D49" s="176"/>
      <c r="E49" s="176">
        <f>'実質公債費比率（分子）の構造'!L$45</f>
        <v>2078</v>
      </c>
      <c r="F49" s="176"/>
      <c r="G49" s="176"/>
      <c r="H49" s="176">
        <f>'実質公債費比率（分子）の構造'!M$45</f>
        <v>1988</v>
      </c>
      <c r="I49" s="176"/>
      <c r="J49" s="176"/>
      <c r="K49" s="176">
        <f>'実質公債費比率（分子）の構造'!N$45</f>
        <v>2012</v>
      </c>
      <c r="L49" s="176"/>
      <c r="M49" s="176"/>
      <c r="N49" s="176">
        <f>'実質公債費比率（分子）の構造'!O$45</f>
        <v>2094</v>
      </c>
      <c r="O49" s="176"/>
      <c r="P49" s="176"/>
    </row>
    <row r="50" spans="1:16" x14ac:dyDescent="0.15">
      <c r="A50" s="176" t="s">
        <v>72</v>
      </c>
      <c r="B50" s="176" t="e">
        <f>NA()</f>
        <v>#N/A</v>
      </c>
      <c r="C50" s="176">
        <f>IF(ISNUMBER('実質公債費比率（分子）の構造'!K$53),'実質公債費比率（分子）の構造'!K$53,NA())</f>
        <v>627</v>
      </c>
      <c r="D50" s="176" t="e">
        <f>NA()</f>
        <v>#N/A</v>
      </c>
      <c r="E50" s="176" t="e">
        <f>NA()</f>
        <v>#N/A</v>
      </c>
      <c r="F50" s="176">
        <f>IF(ISNUMBER('実質公債費比率（分子）の構造'!L$53),'実質公債費比率（分子）の構造'!L$53,NA())</f>
        <v>561</v>
      </c>
      <c r="G50" s="176" t="e">
        <f>NA()</f>
        <v>#N/A</v>
      </c>
      <c r="H50" s="176" t="e">
        <f>NA()</f>
        <v>#N/A</v>
      </c>
      <c r="I50" s="176">
        <f>IF(ISNUMBER('実質公債費比率（分子）の構造'!M$53),'実質公債費比率（分子）の構造'!M$53,NA())</f>
        <v>322</v>
      </c>
      <c r="J50" s="176" t="e">
        <f>NA()</f>
        <v>#N/A</v>
      </c>
      <c r="K50" s="176" t="e">
        <f>NA()</f>
        <v>#N/A</v>
      </c>
      <c r="L50" s="176">
        <f>IF(ISNUMBER('実質公債費比率（分子）の構造'!N$53),'実質公債費比率（分子）の構造'!N$53,NA())</f>
        <v>394</v>
      </c>
      <c r="M50" s="176" t="e">
        <f>NA()</f>
        <v>#N/A</v>
      </c>
      <c r="N50" s="176" t="e">
        <f>NA()</f>
        <v>#N/A</v>
      </c>
      <c r="O50" s="176">
        <f>IF(ISNUMBER('実質公債費比率（分子）の構造'!O$53),'実質公債費比率（分子）の構造'!O$53,NA())</f>
        <v>520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22910</v>
      </c>
      <c r="E56" s="175"/>
      <c r="F56" s="175"/>
      <c r="G56" s="175">
        <f>'将来負担比率（分子）の構造'!J$52</f>
        <v>22180</v>
      </c>
      <c r="H56" s="175"/>
      <c r="I56" s="175"/>
      <c r="J56" s="175">
        <f>'将来負担比率（分子）の構造'!K$52</f>
        <v>21607</v>
      </c>
      <c r="K56" s="175"/>
      <c r="L56" s="175"/>
      <c r="M56" s="175">
        <f>'将来負担比率（分子）の構造'!L$52</f>
        <v>21084</v>
      </c>
      <c r="N56" s="175"/>
      <c r="O56" s="175"/>
      <c r="P56" s="175">
        <f>'将来負担比率（分子）の構造'!M$52</f>
        <v>20272</v>
      </c>
    </row>
    <row r="57" spans="1:16" x14ac:dyDescent="0.15">
      <c r="A57" s="175" t="s">
        <v>43</v>
      </c>
      <c r="B57" s="175"/>
      <c r="C57" s="175"/>
      <c r="D57" s="175">
        <f>'将来負担比率（分子）の構造'!I$51</f>
        <v>6543</v>
      </c>
      <c r="E57" s="175"/>
      <c r="F57" s="175"/>
      <c r="G57" s="175">
        <f>'将来負担比率（分子）の構造'!J$51</f>
        <v>6455</v>
      </c>
      <c r="H57" s="175"/>
      <c r="I57" s="175"/>
      <c r="J57" s="175">
        <f>'将来負担比率（分子）の構造'!K$51</f>
        <v>7196</v>
      </c>
      <c r="K57" s="175"/>
      <c r="L57" s="175"/>
      <c r="M57" s="175">
        <f>'将来負担比率（分子）の構造'!L$51</f>
        <v>7270</v>
      </c>
      <c r="N57" s="175"/>
      <c r="O57" s="175"/>
      <c r="P57" s="175">
        <f>'将来負担比率（分子）の構造'!M$51</f>
        <v>6860</v>
      </c>
    </row>
    <row r="58" spans="1:16" x14ac:dyDescent="0.15">
      <c r="A58" s="175" t="s">
        <v>42</v>
      </c>
      <c r="B58" s="175"/>
      <c r="C58" s="175"/>
      <c r="D58" s="175">
        <f>'将来負担比率（分子）の構造'!I$50</f>
        <v>9595</v>
      </c>
      <c r="E58" s="175"/>
      <c r="F58" s="175"/>
      <c r="G58" s="175">
        <f>'将来負担比率（分子）の構造'!J$50</f>
        <v>8630</v>
      </c>
      <c r="H58" s="175"/>
      <c r="I58" s="175"/>
      <c r="J58" s="175">
        <f>'将来負担比率（分子）の構造'!K$50</f>
        <v>9849</v>
      </c>
      <c r="K58" s="175"/>
      <c r="L58" s="175"/>
      <c r="M58" s="175">
        <f>'将来負担比率（分子）の構造'!L$50</f>
        <v>10601</v>
      </c>
      <c r="N58" s="175"/>
      <c r="O58" s="175"/>
      <c r="P58" s="175">
        <f>'将来負担比率（分子）の構造'!M$50</f>
        <v>10755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5</v>
      </c>
      <c r="C61" s="175"/>
      <c r="D61" s="175"/>
      <c r="E61" s="175">
        <f>'将来負担比率（分子）の構造'!J$46</f>
        <v>8</v>
      </c>
      <c r="F61" s="175"/>
      <c r="G61" s="175"/>
      <c r="H61" s="175">
        <f>'将来負担比率（分子）の構造'!K$46</f>
        <v>6</v>
      </c>
      <c r="I61" s="175"/>
      <c r="J61" s="175"/>
      <c r="K61" s="175">
        <f>'将来負担比率（分子）の構造'!L$46</f>
        <v>6</v>
      </c>
      <c r="L61" s="175"/>
      <c r="M61" s="175"/>
      <c r="N61" s="175">
        <f>'将来負担比率（分子）の構造'!M$46</f>
        <v>0</v>
      </c>
      <c r="O61" s="175"/>
      <c r="P61" s="175"/>
    </row>
    <row r="62" spans="1:16" x14ac:dyDescent="0.15">
      <c r="A62" s="175" t="s">
        <v>36</v>
      </c>
      <c r="B62" s="175">
        <f>'将来負担比率（分子）の構造'!I$45</f>
        <v>1158</v>
      </c>
      <c r="C62" s="175"/>
      <c r="D62" s="175"/>
      <c r="E62" s="175">
        <f>'将来負担比率（分子）の構造'!J$45</f>
        <v>1157</v>
      </c>
      <c r="F62" s="175"/>
      <c r="G62" s="175"/>
      <c r="H62" s="175">
        <f>'将来負担比率（分子）の構造'!K$45</f>
        <v>1140</v>
      </c>
      <c r="I62" s="175"/>
      <c r="J62" s="175"/>
      <c r="K62" s="175">
        <f>'将来負担比率（分子）の構造'!L$45</f>
        <v>1139</v>
      </c>
      <c r="L62" s="175"/>
      <c r="M62" s="175"/>
      <c r="N62" s="175">
        <f>'将来負担比率（分子）の構造'!M$45</f>
        <v>1143</v>
      </c>
      <c r="O62" s="175"/>
      <c r="P62" s="175"/>
    </row>
    <row r="63" spans="1:16" x14ac:dyDescent="0.15">
      <c r="A63" s="175" t="s">
        <v>35</v>
      </c>
      <c r="B63" s="175">
        <f>'将来負担比率（分子）の構造'!I$44</f>
        <v>126</v>
      </c>
      <c r="C63" s="175"/>
      <c r="D63" s="175"/>
      <c r="E63" s="175">
        <f>'将来負担比率（分子）の構造'!J$44</f>
        <v>219</v>
      </c>
      <c r="F63" s="175"/>
      <c r="G63" s="175"/>
      <c r="H63" s="175">
        <f>'将来負担比率（分子）の構造'!K$44</f>
        <v>607</v>
      </c>
      <c r="I63" s="175"/>
      <c r="J63" s="175"/>
      <c r="K63" s="175">
        <f>'将来負担比率（分子）の構造'!L$44</f>
        <v>624</v>
      </c>
      <c r="L63" s="175"/>
      <c r="M63" s="175"/>
      <c r="N63" s="175">
        <f>'将来負担比率（分子）の構造'!M$44</f>
        <v>645</v>
      </c>
      <c r="O63" s="175"/>
      <c r="P63" s="175"/>
    </row>
    <row r="64" spans="1:16" x14ac:dyDescent="0.15">
      <c r="A64" s="175" t="s">
        <v>34</v>
      </c>
      <c r="B64" s="175">
        <f>'将来負担比率（分子）の構造'!I$43</f>
        <v>11949</v>
      </c>
      <c r="C64" s="175"/>
      <c r="D64" s="175"/>
      <c r="E64" s="175">
        <f>'将来負担比率（分子）の構造'!J$43</f>
        <v>11621</v>
      </c>
      <c r="F64" s="175"/>
      <c r="G64" s="175"/>
      <c r="H64" s="175">
        <f>'将来負担比率（分子）の構造'!K$43</f>
        <v>11026</v>
      </c>
      <c r="I64" s="175"/>
      <c r="J64" s="175"/>
      <c r="K64" s="175">
        <f>'将来負担比率（分子）の構造'!L$43</f>
        <v>10220</v>
      </c>
      <c r="L64" s="175"/>
      <c r="M64" s="175"/>
      <c r="N64" s="175">
        <f>'将来負担比率（分子）の構造'!M$43</f>
        <v>9214</v>
      </c>
      <c r="O64" s="175"/>
      <c r="P64" s="175"/>
    </row>
    <row r="65" spans="1:16" x14ac:dyDescent="0.15">
      <c r="A65" s="175" t="s">
        <v>33</v>
      </c>
      <c r="B65" s="175">
        <f>'将来負担比率（分子）の構造'!I$42</f>
        <v>4</v>
      </c>
      <c r="C65" s="175"/>
      <c r="D65" s="175"/>
      <c r="E65" s="175">
        <f>'将来負担比率（分子）の構造'!J$42</f>
        <v>2</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24697</v>
      </c>
      <c r="C66" s="175"/>
      <c r="D66" s="175"/>
      <c r="E66" s="175">
        <f>'将来負担比率（分子）の構造'!J$41</f>
        <v>22675</v>
      </c>
      <c r="F66" s="175"/>
      <c r="G66" s="175"/>
      <c r="H66" s="175">
        <f>'将来負担比率（分子）の構造'!K$41</f>
        <v>22783</v>
      </c>
      <c r="I66" s="175"/>
      <c r="J66" s="175"/>
      <c r="K66" s="175">
        <f>'将来負担比率（分子）の構造'!L$41</f>
        <v>22681</v>
      </c>
      <c r="L66" s="175"/>
      <c r="M66" s="175"/>
      <c r="N66" s="175">
        <f>'将来負担比率（分子）の構造'!M$41</f>
        <v>21714</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3269</v>
      </c>
      <c r="C72" s="179">
        <f>基金残高に係る経年分析!G55</f>
        <v>4126</v>
      </c>
      <c r="D72" s="179">
        <f>基金残高に係る経年分析!H55</f>
        <v>5229</v>
      </c>
    </row>
    <row r="73" spans="1:16" x14ac:dyDescent="0.15">
      <c r="A73" s="178" t="s">
        <v>79</v>
      </c>
      <c r="B73" s="179">
        <f>基金残高に係る経年分析!F56</f>
        <v>592</v>
      </c>
      <c r="C73" s="179">
        <f>基金残高に係る経年分析!G56</f>
        <v>517</v>
      </c>
      <c r="D73" s="179">
        <f>基金残高に係る経年分析!H56</f>
        <v>446</v>
      </c>
    </row>
    <row r="74" spans="1:16" x14ac:dyDescent="0.15">
      <c r="A74" s="178" t="s">
        <v>80</v>
      </c>
      <c r="B74" s="179">
        <f>基金残高に係る経年分析!F57</f>
        <v>3986</v>
      </c>
      <c r="C74" s="179">
        <f>基金残高に係る経年分析!G57</f>
        <v>3752</v>
      </c>
      <c r="D74" s="179">
        <f>基金残高に係る経年分析!H57</f>
        <v>2871</v>
      </c>
    </row>
  </sheetData>
  <sheetProtection algorithmName="SHA-512" hashValue="XHhAsA046Nn0bz6i2svLnhs6J9VNPK2Vv9sqq7iysTG4S65Ba2TmyejxnEQh4sBu+UNOTGVhUoITNcC+7KmOtA==" saltValue="/e6Y2dRweutdjHQuWkJA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8388857</v>
      </c>
      <c r="S5" s="613"/>
      <c r="T5" s="613"/>
      <c r="U5" s="613"/>
      <c r="V5" s="613"/>
      <c r="W5" s="613"/>
      <c r="X5" s="613"/>
      <c r="Y5" s="614"/>
      <c r="Z5" s="615">
        <v>30.4</v>
      </c>
      <c r="AA5" s="615"/>
      <c r="AB5" s="615"/>
      <c r="AC5" s="615"/>
      <c r="AD5" s="616">
        <v>7695107</v>
      </c>
      <c r="AE5" s="616"/>
      <c r="AF5" s="616"/>
      <c r="AG5" s="616"/>
      <c r="AH5" s="616"/>
      <c r="AI5" s="616"/>
      <c r="AJ5" s="616"/>
      <c r="AK5" s="616"/>
      <c r="AL5" s="617">
        <v>58.7</v>
      </c>
      <c r="AM5" s="618"/>
      <c r="AN5" s="618"/>
      <c r="AO5" s="619"/>
      <c r="AP5" s="609" t="s">
        <v>228</v>
      </c>
      <c r="AQ5" s="610"/>
      <c r="AR5" s="610"/>
      <c r="AS5" s="610"/>
      <c r="AT5" s="610"/>
      <c r="AU5" s="610"/>
      <c r="AV5" s="610"/>
      <c r="AW5" s="610"/>
      <c r="AX5" s="610"/>
      <c r="AY5" s="610"/>
      <c r="AZ5" s="610"/>
      <c r="BA5" s="610"/>
      <c r="BB5" s="610"/>
      <c r="BC5" s="610"/>
      <c r="BD5" s="610"/>
      <c r="BE5" s="610"/>
      <c r="BF5" s="611"/>
      <c r="BG5" s="623">
        <v>7695107</v>
      </c>
      <c r="BH5" s="624"/>
      <c r="BI5" s="624"/>
      <c r="BJ5" s="624"/>
      <c r="BK5" s="624"/>
      <c r="BL5" s="624"/>
      <c r="BM5" s="624"/>
      <c r="BN5" s="625"/>
      <c r="BO5" s="626">
        <v>91.7</v>
      </c>
      <c r="BP5" s="626"/>
      <c r="BQ5" s="626"/>
      <c r="BR5" s="626"/>
      <c r="BS5" s="627">
        <v>62212</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143736</v>
      </c>
      <c r="S6" s="624"/>
      <c r="T6" s="624"/>
      <c r="U6" s="624"/>
      <c r="V6" s="624"/>
      <c r="W6" s="624"/>
      <c r="X6" s="624"/>
      <c r="Y6" s="625"/>
      <c r="Z6" s="626">
        <v>0.5</v>
      </c>
      <c r="AA6" s="626"/>
      <c r="AB6" s="626"/>
      <c r="AC6" s="626"/>
      <c r="AD6" s="627">
        <v>143736</v>
      </c>
      <c r="AE6" s="627"/>
      <c r="AF6" s="627"/>
      <c r="AG6" s="627"/>
      <c r="AH6" s="627"/>
      <c r="AI6" s="627"/>
      <c r="AJ6" s="627"/>
      <c r="AK6" s="627"/>
      <c r="AL6" s="628">
        <v>1.1000000000000001</v>
      </c>
      <c r="AM6" s="629"/>
      <c r="AN6" s="629"/>
      <c r="AO6" s="630"/>
      <c r="AP6" s="620" t="s">
        <v>233</v>
      </c>
      <c r="AQ6" s="621"/>
      <c r="AR6" s="621"/>
      <c r="AS6" s="621"/>
      <c r="AT6" s="621"/>
      <c r="AU6" s="621"/>
      <c r="AV6" s="621"/>
      <c r="AW6" s="621"/>
      <c r="AX6" s="621"/>
      <c r="AY6" s="621"/>
      <c r="AZ6" s="621"/>
      <c r="BA6" s="621"/>
      <c r="BB6" s="621"/>
      <c r="BC6" s="621"/>
      <c r="BD6" s="621"/>
      <c r="BE6" s="621"/>
      <c r="BF6" s="622"/>
      <c r="BG6" s="623">
        <v>7695107</v>
      </c>
      <c r="BH6" s="624"/>
      <c r="BI6" s="624"/>
      <c r="BJ6" s="624"/>
      <c r="BK6" s="624"/>
      <c r="BL6" s="624"/>
      <c r="BM6" s="624"/>
      <c r="BN6" s="625"/>
      <c r="BO6" s="626">
        <v>91.7</v>
      </c>
      <c r="BP6" s="626"/>
      <c r="BQ6" s="626"/>
      <c r="BR6" s="626"/>
      <c r="BS6" s="627">
        <v>62212</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182508</v>
      </c>
      <c r="CS6" s="624"/>
      <c r="CT6" s="624"/>
      <c r="CU6" s="624"/>
      <c r="CV6" s="624"/>
      <c r="CW6" s="624"/>
      <c r="CX6" s="624"/>
      <c r="CY6" s="625"/>
      <c r="CZ6" s="617">
        <v>0.7</v>
      </c>
      <c r="DA6" s="618"/>
      <c r="DB6" s="618"/>
      <c r="DC6" s="634"/>
      <c r="DD6" s="632" t="s">
        <v>235</v>
      </c>
      <c r="DE6" s="624"/>
      <c r="DF6" s="624"/>
      <c r="DG6" s="624"/>
      <c r="DH6" s="624"/>
      <c r="DI6" s="624"/>
      <c r="DJ6" s="624"/>
      <c r="DK6" s="624"/>
      <c r="DL6" s="624"/>
      <c r="DM6" s="624"/>
      <c r="DN6" s="624"/>
      <c r="DO6" s="624"/>
      <c r="DP6" s="625"/>
      <c r="DQ6" s="632">
        <v>182508</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2218</v>
      </c>
      <c r="S7" s="624"/>
      <c r="T7" s="624"/>
      <c r="U7" s="624"/>
      <c r="V7" s="624"/>
      <c r="W7" s="624"/>
      <c r="X7" s="624"/>
      <c r="Y7" s="625"/>
      <c r="Z7" s="626">
        <v>0</v>
      </c>
      <c r="AA7" s="626"/>
      <c r="AB7" s="626"/>
      <c r="AC7" s="626"/>
      <c r="AD7" s="627">
        <v>2218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3657663</v>
      </c>
      <c r="BH7" s="624"/>
      <c r="BI7" s="624"/>
      <c r="BJ7" s="624"/>
      <c r="BK7" s="624"/>
      <c r="BL7" s="624"/>
      <c r="BM7" s="624"/>
      <c r="BN7" s="625"/>
      <c r="BO7" s="626">
        <v>43.6</v>
      </c>
      <c r="BP7" s="626"/>
      <c r="BQ7" s="626"/>
      <c r="BR7" s="626"/>
      <c r="BS7" s="627">
        <v>62212</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3272719</v>
      </c>
      <c r="CS7" s="624"/>
      <c r="CT7" s="624"/>
      <c r="CU7" s="624"/>
      <c r="CV7" s="624"/>
      <c r="CW7" s="624"/>
      <c r="CX7" s="624"/>
      <c r="CY7" s="625"/>
      <c r="CZ7" s="626">
        <v>12.8</v>
      </c>
      <c r="DA7" s="626"/>
      <c r="DB7" s="626"/>
      <c r="DC7" s="626"/>
      <c r="DD7" s="632">
        <v>220340</v>
      </c>
      <c r="DE7" s="624"/>
      <c r="DF7" s="624"/>
      <c r="DG7" s="624"/>
      <c r="DH7" s="624"/>
      <c r="DI7" s="624"/>
      <c r="DJ7" s="624"/>
      <c r="DK7" s="624"/>
      <c r="DL7" s="624"/>
      <c r="DM7" s="624"/>
      <c r="DN7" s="624"/>
      <c r="DO7" s="624"/>
      <c r="DP7" s="625"/>
      <c r="DQ7" s="632">
        <v>2138803</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27093</v>
      </c>
      <c r="S8" s="624"/>
      <c r="T8" s="624"/>
      <c r="U8" s="624"/>
      <c r="V8" s="624"/>
      <c r="W8" s="624"/>
      <c r="X8" s="624"/>
      <c r="Y8" s="625"/>
      <c r="Z8" s="626">
        <v>0.1</v>
      </c>
      <c r="AA8" s="626"/>
      <c r="AB8" s="626"/>
      <c r="AC8" s="626"/>
      <c r="AD8" s="627">
        <v>27093</v>
      </c>
      <c r="AE8" s="627"/>
      <c r="AF8" s="627"/>
      <c r="AG8" s="627"/>
      <c r="AH8" s="627"/>
      <c r="AI8" s="627"/>
      <c r="AJ8" s="627"/>
      <c r="AK8" s="627"/>
      <c r="AL8" s="628">
        <v>0.2</v>
      </c>
      <c r="AM8" s="629"/>
      <c r="AN8" s="629"/>
      <c r="AO8" s="630"/>
      <c r="AP8" s="620" t="s">
        <v>240</v>
      </c>
      <c r="AQ8" s="621"/>
      <c r="AR8" s="621"/>
      <c r="AS8" s="621"/>
      <c r="AT8" s="621"/>
      <c r="AU8" s="621"/>
      <c r="AV8" s="621"/>
      <c r="AW8" s="621"/>
      <c r="AX8" s="621"/>
      <c r="AY8" s="621"/>
      <c r="AZ8" s="621"/>
      <c r="BA8" s="621"/>
      <c r="BB8" s="621"/>
      <c r="BC8" s="621"/>
      <c r="BD8" s="621"/>
      <c r="BE8" s="621"/>
      <c r="BF8" s="622"/>
      <c r="BG8" s="623">
        <v>111159</v>
      </c>
      <c r="BH8" s="624"/>
      <c r="BI8" s="624"/>
      <c r="BJ8" s="624"/>
      <c r="BK8" s="624"/>
      <c r="BL8" s="624"/>
      <c r="BM8" s="624"/>
      <c r="BN8" s="625"/>
      <c r="BO8" s="626">
        <v>1.3</v>
      </c>
      <c r="BP8" s="626"/>
      <c r="BQ8" s="626"/>
      <c r="BR8" s="626"/>
      <c r="BS8" s="627" t="s">
        <v>138</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10666012</v>
      </c>
      <c r="CS8" s="624"/>
      <c r="CT8" s="624"/>
      <c r="CU8" s="624"/>
      <c r="CV8" s="624"/>
      <c r="CW8" s="624"/>
      <c r="CX8" s="624"/>
      <c r="CY8" s="625"/>
      <c r="CZ8" s="626">
        <v>41.6</v>
      </c>
      <c r="DA8" s="626"/>
      <c r="DB8" s="626"/>
      <c r="DC8" s="626"/>
      <c r="DD8" s="632">
        <v>289431</v>
      </c>
      <c r="DE8" s="624"/>
      <c r="DF8" s="624"/>
      <c r="DG8" s="624"/>
      <c r="DH8" s="624"/>
      <c r="DI8" s="624"/>
      <c r="DJ8" s="624"/>
      <c r="DK8" s="624"/>
      <c r="DL8" s="624"/>
      <c r="DM8" s="624"/>
      <c r="DN8" s="624"/>
      <c r="DO8" s="624"/>
      <c r="DP8" s="625"/>
      <c r="DQ8" s="632">
        <v>4928718</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21314</v>
      </c>
      <c r="S9" s="624"/>
      <c r="T9" s="624"/>
      <c r="U9" s="624"/>
      <c r="V9" s="624"/>
      <c r="W9" s="624"/>
      <c r="X9" s="624"/>
      <c r="Y9" s="625"/>
      <c r="Z9" s="626">
        <v>0.1</v>
      </c>
      <c r="AA9" s="626"/>
      <c r="AB9" s="626"/>
      <c r="AC9" s="626"/>
      <c r="AD9" s="627">
        <v>21314</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3154365</v>
      </c>
      <c r="BH9" s="624"/>
      <c r="BI9" s="624"/>
      <c r="BJ9" s="624"/>
      <c r="BK9" s="624"/>
      <c r="BL9" s="624"/>
      <c r="BM9" s="624"/>
      <c r="BN9" s="625"/>
      <c r="BO9" s="626">
        <v>37.6</v>
      </c>
      <c r="BP9" s="626"/>
      <c r="BQ9" s="626"/>
      <c r="BR9" s="626"/>
      <c r="BS9" s="627" t="s">
        <v>235</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1709685</v>
      </c>
      <c r="CS9" s="624"/>
      <c r="CT9" s="624"/>
      <c r="CU9" s="624"/>
      <c r="CV9" s="624"/>
      <c r="CW9" s="624"/>
      <c r="CX9" s="624"/>
      <c r="CY9" s="625"/>
      <c r="CZ9" s="626">
        <v>6.7</v>
      </c>
      <c r="DA9" s="626"/>
      <c r="DB9" s="626"/>
      <c r="DC9" s="626"/>
      <c r="DD9" s="632">
        <v>1045</v>
      </c>
      <c r="DE9" s="624"/>
      <c r="DF9" s="624"/>
      <c r="DG9" s="624"/>
      <c r="DH9" s="624"/>
      <c r="DI9" s="624"/>
      <c r="DJ9" s="624"/>
      <c r="DK9" s="624"/>
      <c r="DL9" s="624"/>
      <c r="DM9" s="624"/>
      <c r="DN9" s="624"/>
      <c r="DO9" s="624"/>
      <c r="DP9" s="625"/>
      <c r="DQ9" s="632">
        <v>1225145</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235</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172934</v>
      </c>
      <c r="BH10" s="624"/>
      <c r="BI10" s="624"/>
      <c r="BJ10" s="624"/>
      <c r="BK10" s="624"/>
      <c r="BL10" s="624"/>
      <c r="BM10" s="624"/>
      <c r="BN10" s="625"/>
      <c r="BO10" s="626">
        <v>2.1</v>
      </c>
      <c r="BP10" s="626"/>
      <c r="BQ10" s="626"/>
      <c r="BR10" s="626"/>
      <c r="BS10" s="627" t="s">
        <v>137</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45949</v>
      </c>
      <c r="CS10" s="624"/>
      <c r="CT10" s="624"/>
      <c r="CU10" s="624"/>
      <c r="CV10" s="624"/>
      <c r="CW10" s="624"/>
      <c r="CX10" s="624"/>
      <c r="CY10" s="625"/>
      <c r="CZ10" s="626">
        <v>0.2</v>
      </c>
      <c r="DA10" s="626"/>
      <c r="DB10" s="626"/>
      <c r="DC10" s="626"/>
      <c r="DD10" s="632" t="s">
        <v>137</v>
      </c>
      <c r="DE10" s="624"/>
      <c r="DF10" s="624"/>
      <c r="DG10" s="624"/>
      <c r="DH10" s="624"/>
      <c r="DI10" s="624"/>
      <c r="DJ10" s="624"/>
      <c r="DK10" s="624"/>
      <c r="DL10" s="624"/>
      <c r="DM10" s="624"/>
      <c r="DN10" s="624"/>
      <c r="DO10" s="624"/>
      <c r="DP10" s="625"/>
      <c r="DQ10" s="632">
        <v>949</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1495512</v>
      </c>
      <c r="S11" s="624"/>
      <c r="T11" s="624"/>
      <c r="U11" s="624"/>
      <c r="V11" s="624"/>
      <c r="W11" s="624"/>
      <c r="X11" s="624"/>
      <c r="Y11" s="625"/>
      <c r="Z11" s="628">
        <v>5.4</v>
      </c>
      <c r="AA11" s="629"/>
      <c r="AB11" s="629"/>
      <c r="AC11" s="635"/>
      <c r="AD11" s="632">
        <v>1495512</v>
      </c>
      <c r="AE11" s="624"/>
      <c r="AF11" s="624"/>
      <c r="AG11" s="624"/>
      <c r="AH11" s="624"/>
      <c r="AI11" s="624"/>
      <c r="AJ11" s="624"/>
      <c r="AK11" s="625"/>
      <c r="AL11" s="628">
        <v>11.4</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219205</v>
      </c>
      <c r="BH11" s="624"/>
      <c r="BI11" s="624"/>
      <c r="BJ11" s="624"/>
      <c r="BK11" s="624"/>
      <c r="BL11" s="624"/>
      <c r="BM11" s="624"/>
      <c r="BN11" s="625"/>
      <c r="BO11" s="626">
        <v>2.6</v>
      </c>
      <c r="BP11" s="626"/>
      <c r="BQ11" s="626"/>
      <c r="BR11" s="626"/>
      <c r="BS11" s="627">
        <v>62212</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127558</v>
      </c>
      <c r="CS11" s="624"/>
      <c r="CT11" s="624"/>
      <c r="CU11" s="624"/>
      <c r="CV11" s="624"/>
      <c r="CW11" s="624"/>
      <c r="CX11" s="624"/>
      <c r="CY11" s="625"/>
      <c r="CZ11" s="626">
        <v>0.5</v>
      </c>
      <c r="DA11" s="626"/>
      <c r="DB11" s="626"/>
      <c r="DC11" s="626"/>
      <c r="DD11" s="632" t="s">
        <v>235</v>
      </c>
      <c r="DE11" s="624"/>
      <c r="DF11" s="624"/>
      <c r="DG11" s="624"/>
      <c r="DH11" s="624"/>
      <c r="DI11" s="624"/>
      <c r="DJ11" s="624"/>
      <c r="DK11" s="624"/>
      <c r="DL11" s="624"/>
      <c r="DM11" s="624"/>
      <c r="DN11" s="624"/>
      <c r="DO11" s="624"/>
      <c r="DP11" s="625"/>
      <c r="DQ11" s="632">
        <v>86706</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235</v>
      </c>
      <c r="S12" s="624"/>
      <c r="T12" s="624"/>
      <c r="U12" s="624"/>
      <c r="V12" s="624"/>
      <c r="W12" s="624"/>
      <c r="X12" s="624"/>
      <c r="Y12" s="625"/>
      <c r="Z12" s="626" t="s">
        <v>138</v>
      </c>
      <c r="AA12" s="626"/>
      <c r="AB12" s="626"/>
      <c r="AC12" s="626"/>
      <c r="AD12" s="627" t="s">
        <v>137</v>
      </c>
      <c r="AE12" s="627"/>
      <c r="AF12" s="627"/>
      <c r="AG12" s="627"/>
      <c r="AH12" s="627"/>
      <c r="AI12" s="627"/>
      <c r="AJ12" s="627"/>
      <c r="AK12" s="627"/>
      <c r="AL12" s="628" t="s">
        <v>235</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3315450</v>
      </c>
      <c r="BH12" s="624"/>
      <c r="BI12" s="624"/>
      <c r="BJ12" s="624"/>
      <c r="BK12" s="624"/>
      <c r="BL12" s="624"/>
      <c r="BM12" s="624"/>
      <c r="BN12" s="625"/>
      <c r="BO12" s="626">
        <v>39.5</v>
      </c>
      <c r="BP12" s="626"/>
      <c r="BQ12" s="626"/>
      <c r="BR12" s="626"/>
      <c r="BS12" s="627" t="s">
        <v>235</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607219</v>
      </c>
      <c r="CS12" s="624"/>
      <c r="CT12" s="624"/>
      <c r="CU12" s="624"/>
      <c r="CV12" s="624"/>
      <c r="CW12" s="624"/>
      <c r="CX12" s="624"/>
      <c r="CY12" s="625"/>
      <c r="CZ12" s="626">
        <v>2.4</v>
      </c>
      <c r="DA12" s="626"/>
      <c r="DB12" s="626"/>
      <c r="DC12" s="626"/>
      <c r="DD12" s="632" t="s">
        <v>235</v>
      </c>
      <c r="DE12" s="624"/>
      <c r="DF12" s="624"/>
      <c r="DG12" s="624"/>
      <c r="DH12" s="624"/>
      <c r="DI12" s="624"/>
      <c r="DJ12" s="624"/>
      <c r="DK12" s="624"/>
      <c r="DL12" s="624"/>
      <c r="DM12" s="624"/>
      <c r="DN12" s="624"/>
      <c r="DO12" s="624"/>
      <c r="DP12" s="625"/>
      <c r="DQ12" s="632">
        <v>393259</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235</v>
      </c>
      <c r="S13" s="624"/>
      <c r="T13" s="624"/>
      <c r="U13" s="624"/>
      <c r="V13" s="624"/>
      <c r="W13" s="624"/>
      <c r="X13" s="624"/>
      <c r="Y13" s="625"/>
      <c r="Z13" s="626" t="s">
        <v>235</v>
      </c>
      <c r="AA13" s="626"/>
      <c r="AB13" s="626"/>
      <c r="AC13" s="626"/>
      <c r="AD13" s="627" t="s">
        <v>138</v>
      </c>
      <c r="AE13" s="627"/>
      <c r="AF13" s="627"/>
      <c r="AG13" s="627"/>
      <c r="AH13" s="627"/>
      <c r="AI13" s="627"/>
      <c r="AJ13" s="627"/>
      <c r="AK13" s="627"/>
      <c r="AL13" s="628" t="s">
        <v>138</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3283796</v>
      </c>
      <c r="BH13" s="624"/>
      <c r="BI13" s="624"/>
      <c r="BJ13" s="624"/>
      <c r="BK13" s="624"/>
      <c r="BL13" s="624"/>
      <c r="BM13" s="624"/>
      <c r="BN13" s="625"/>
      <c r="BO13" s="626">
        <v>39.1</v>
      </c>
      <c r="BP13" s="626"/>
      <c r="BQ13" s="626"/>
      <c r="BR13" s="626"/>
      <c r="BS13" s="627" t="s">
        <v>138</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2228567</v>
      </c>
      <c r="CS13" s="624"/>
      <c r="CT13" s="624"/>
      <c r="CU13" s="624"/>
      <c r="CV13" s="624"/>
      <c r="CW13" s="624"/>
      <c r="CX13" s="624"/>
      <c r="CY13" s="625"/>
      <c r="CZ13" s="626">
        <v>8.6999999999999993</v>
      </c>
      <c r="DA13" s="626"/>
      <c r="DB13" s="626"/>
      <c r="DC13" s="626"/>
      <c r="DD13" s="632">
        <v>231266</v>
      </c>
      <c r="DE13" s="624"/>
      <c r="DF13" s="624"/>
      <c r="DG13" s="624"/>
      <c r="DH13" s="624"/>
      <c r="DI13" s="624"/>
      <c r="DJ13" s="624"/>
      <c r="DK13" s="624"/>
      <c r="DL13" s="624"/>
      <c r="DM13" s="624"/>
      <c r="DN13" s="624"/>
      <c r="DO13" s="624"/>
      <c r="DP13" s="625"/>
      <c r="DQ13" s="632">
        <v>1810839</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158422</v>
      </c>
      <c r="BH14" s="624"/>
      <c r="BI14" s="624"/>
      <c r="BJ14" s="624"/>
      <c r="BK14" s="624"/>
      <c r="BL14" s="624"/>
      <c r="BM14" s="624"/>
      <c r="BN14" s="625"/>
      <c r="BO14" s="626">
        <v>1.9</v>
      </c>
      <c r="BP14" s="626"/>
      <c r="BQ14" s="626"/>
      <c r="BR14" s="626"/>
      <c r="BS14" s="627" t="s">
        <v>235</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742605</v>
      </c>
      <c r="CS14" s="624"/>
      <c r="CT14" s="624"/>
      <c r="CU14" s="624"/>
      <c r="CV14" s="624"/>
      <c r="CW14" s="624"/>
      <c r="CX14" s="624"/>
      <c r="CY14" s="625"/>
      <c r="CZ14" s="626">
        <v>2.9</v>
      </c>
      <c r="DA14" s="626"/>
      <c r="DB14" s="626"/>
      <c r="DC14" s="626"/>
      <c r="DD14" s="632">
        <v>6358</v>
      </c>
      <c r="DE14" s="624"/>
      <c r="DF14" s="624"/>
      <c r="DG14" s="624"/>
      <c r="DH14" s="624"/>
      <c r="DI14" s="624"/>
      <c r="DJ14" s="624"/>
      <c r="DK14" s="624"/>
      <c r="DL14" s="624"/>
      <c r="DM14" s="624"/>
      <c r="DN14" s="624"/>
      <c r="DO14" s="624"/>
      <c r="DP14" s="625"/>
      <c r="DQ14" s="632">
        <v>711313</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262</v>
      </c>
      <c r="S15" s="624"/>
      <c r="T15" s="624"/>
      <c r="U15" s="624"/>
      <c r="V15" s="624"/>
      <c r="W15" s="624"/>
      <c r="X15" s="624"/>
      <c r="Y15" s="625"/>
      <c r="Z15" s="626" t="s">
        <v>235</v>
      </c>
      <c r="AA15" s="626"/>
      <c r="AB15" s="626"/>
      <c r="AC15" s="626"/>
      <c r="AD15" s="627" t="s">
        <v>137</v>
      </c>
      <c r="AE15" s="627"/>
      <c r="AF15" s="627"/>
      <c r="AG15" s="627"/>
      <c r="AH15" s="627"/>
      <c r="AI15" s="627"/>
      <c r="AJ15" s="627"/>
      <c r="AK15" s="627"/>
      <c r="AL15" s="628" t="s">
        <v>137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563572</v>
      </c>
      <c r="BH15" s="624"/>
      <c r="BI15" s="624"/>
      <c r="BJ15" s="624"/>
      <c r="BK15" s="624"/>
      <c r="BL15" s="624"/>
      <c r="BM15" s="624"/>
      <c r="BN15" s="625"/>
      <c r="BO15" s="626">
        <v>6.7</v>
      </c>
      <c r="BP15" s="626"/>
      <c r="BQ15" s="626"/>
      <c r="BR15" s="626"/>
      <c r="BS15" s="627" t="s">
        <v>138</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3885821</v>
      </c>
      <c r="CS15" s="624"/>
      <c r="CT15" s="624"/>
      <c r="CU15" s="624"/>
      <c r="CV15" s="624"/>
      <c r="CW15" s="624"/>
      <c r="CX15" s="624"/>
      <c r="CY15" s="625"/>
      <c r="CZ15" s="626">
        <v>15.2</v>
      </c>
      <c r="DA15" s="626"/>
      <c r="DB15" s="626"/>
      <c r="DC15" s="626"/>
      <c r="DD15" s="632">
        <v>1264865</v>
      </c>
      <c r="DE15" s="624"/>
      <c r="DF15" s="624"/>
      <c r="DG15" s="624"/>
      <c r="DH15" s="624"/>
      <c r="DI15" s="624"/>
      <c r="DJ15" s="624"/>
      <c r="DK15" s="624"/>
      <c r="DL15" s="624"/>
      <c r="DM15" s="624"/>
      <c r="DN15" s="624"/>
      <c r="DO15" s="624"/>
      <c r="DP15" s="625"/>
      <c r="DQ15" s="632">
        <v>2116256</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13784</v>
      </c>
      <c r="S16" s="624"/>
      <c r="T16" s="624"/>
      <c r="U16" s="624"/>
      <c r="V16" s="624"/>
      <c r="W16" s="624"/>
      <c r="X16" s="624"/>
      <c r="Y16" s="625"/>
      <c r="Z16" s="626">
        <v>0</v>
      </c>
      <c r="AA16" s="626"/>
      <c r="AB16" s="626"/>
      <c r="AC16" s="626"/>
      <c r="AD16" s="627">
        <v>13784</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137</v>
      </c>
      <c r="BH16" s="624"/>
      <c r="BI16" s="624"/>
      <c r="BJ16" s="624"/>
      <c r="BK16" s="624"/>
      <c r="BL16" s="624"/>
      <c r="BM16" s="624"/>
      <c r="BN16" s="625"/>
      <c r="BO16" s="626" t="s">
        <v>235</v>
      </c>
      <c r="BP16" s="626"/>
      <c r="BQ16" s="626"/>
      <c r="BR16" s="626"/>
      <c r="BS16" s="627" t="s">
        <v>235</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55924</v>
      </c>
      <c r="CS16" s="624"/>
      <c r="CT16" s="624"/>
      <c r="CU16" s="624"/>
      <c r="CV16" s="624"/>
      <c r="CW16" s="624"/>
      <c r="CX16" s="624"/>
      <c r="CY16" s="625"/>
      <c r="CZ16" s="626">
        <v>0.2</v>
      </c>
      <c r="DA16" s="626"/>
      <c r="DB16" s="626"/>
      <c r="DC16" s="626"/>
      <c r="DD16" s="632" t="s">
        <v>235</v>
      </c>
      <c r="DE16" s="624"/>
      <c r="DF16" s="624"/>
      <c r="DG16" s="624"/>
      <c r="DH16" s="624"/>
      <c r="DI16" s="624"/>
      <c r="DJ16" s="624"/>
      <c r="DK16" s="624"/>
      <c r="DL16" s="624"/>
      <c r="DM16" s="624"/>
      <c r="DN16" s="624"/>
      <c r="DO16" s="624"/>
      <c r="DP16" s="625"/>
      <c r="DQ16" s="632">
        <v>14269</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98942</v>
      </c>
      <c r="S17" s="624"/>
      <c r="T17" s="624"/>
      <c r="U17" s="624"/>
      <c r="V17" s="624"/>
      <c r="W17" s="624"/>
      <c r="X17" s="624"/>
      <c r="Y17" s="625"/>
      <c r="Z17" s="626">
        <v>0.4</v>
      </c>
      <c r="AA17" s="626"/>
      <c r="AB17" s="626"/>
      <c r="AC17" s="626"/>
      <c r="AD17" s="627">
        <v>98942</v>
      </c>
      <c r="AE17" s="627"/>
      <c r="AF17" s="627"/>
      <c r="AG17" s="627"/>
      <c r="AH17" s="627"/>
      <c r="AI17" s="627"/>
      <c r="AJ17" s="627"/>
      <c r="AK17" s="627"/>
      <c r="AL17" s="628">
        <v>0.8</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246</v>
      </c>
      <c r="BP17" s="626"/>
      <c r="BQ17" s="626"/>
      <c r="BR17" s="626"/>
      <c r="BS17" s="627" t="s">
        <v>235</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2094479</v>
      </c>
      <c r="CS17" s="624"/>
      <c r="CT17" s="624"/>
      <c r="CU17" s="624"/>
      <c r="CV17" s="624"/>
      <c r="CW17" s="624"/>
      <c r="CX17" s="624"/>
      <c r="CY17" s="625"/>
      <c r="CZ17" s="626">
        <v>8.1999999999999993</v>
      </c>
      <c r="DA17" s="626"/>
      <c r="DB17" s="626"/>
      <c r="DC17" s="626"/>
      <c r="DD17" s="632" t="s">
        <v>138</v>
      </c>
      <c r="DE17" s="624"/>
      <c r="DF17" s="624"/>
      <c r="DG17" s="624"/>
      <c r="DH17" s="624"/>
      <c r="DI17" s="624"/>
      <c r="DJ17" s="624"/>
      <c r="DK17" s="624"/>
      <c r="DL17" s="624"/>
      <c r="DM17" s="624"/>
      <c r="DN17" s="624"/>
      <c r="DO17" s="624"/>
      <c r="DP17" s="625"/>
      <c r="DQ17" s="632">
        <v>1936135</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93568</v>
      </c>
      <c r="S18" s="624"/>
      <c r="T18" s="624"/>
      <c r="U18" s="624"/>
      <c r="V18" s="624"/>
      <c r="W18" s="624"/>
      <c r="X18" s="624"/>
      <c r="Y18" s="625"/>
      <c r="Z18" s="626">
        <v>0.3</v>
      </c>
      <c r="AA18" s="626"/>
      <c r="AB18" s="626"/>
      <c r="AC18" s="626"/>
      <c r="AD18" s="627">
        <v>93568</v>
      </c>
      <c r="AE18" s="627"/>
      <c r="AF18" s="627"/>
      <c r="AG18" s="627"/>
      <c r="AH18" s="627"/>
      <c r="AI18" s="627"/>
      <c r="AJ18" s="627"/>
      <c r="AK18" s="627"/>
      <c r="AL18" s="628">
        <v>0.7</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235</v>
      </c>
      <c r="BP18" s="626"/>
      <c r="BQ18" s="626"/>
      <c r="BR18" s="626"/>
      <c r="BS18" s="627" t="s">
        <v>235</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138</v>
      </c>
      <c r="CS18" s="624"/>
      <c r="CT18" s="624"/>
      <c r="CU18" s="624"/>
      <c r="CV18" s="624"/>
      <c r="CW18" s="624"/>
      <c r="CX18" s="624"/>
      <c r="CY18" s="625"/>
      <c r="CZ18" s="626" t="s">
        <v>138</v>
      </c>
      <c r="DA18" s="626"/>
      <c r="DB18" s="626"/>
      <c r="DC18" s="626"/>
      <c r="DD18" s="632" t="s">
        <v>138</v>
      </c>
      <c r="DE18" s="624"/>
      <c r="DF18" s="624"/>
      <c r="DG18" s="624"/>
      <c r="DH18" s="624"/>
      <c r="DI18" s="624"/>
      <c r="DJ18" s="624"/>
      <c r="DK18" s="624"/>
      <c r="DL18" s="624"/>
      <c r="DM18" s="624"/>
      <c r="DN18" s="624"/>
      <c r="DO18" s="624"/>
      <c r="DP18" s="625"/>
      <c r="DQ18" s="632" t="s">
        <v>138</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93568</v>
      </c>
      <c r="S19" s="624"/>
      <c r="T19" s="624"/>
      <c r="U19" s="624"/>
      <c r="V19" s="624"/>
      <c r="W19" s="624"/>
      <c r="X19" s="624"/>
      <c r="Y19" s="625"/>
      <c r="Z19" s="626">
        <v>0.3</v>
      </c>
      <c r="AA19" s="626"/>
      <c r="AB19" s="626"/>
      <c r="AC19" s="626"/>
      <c r="AD19" s="627">
        <v>93568</v>
      </c>
      <c r="AE19" s="627"/>
      <c r="AF19" s="627"/>
      <c r="AG19" s="627"/>
      <c r="AH19" s="627"/>
      <c r="AI19" s="627"/>
      <c r="AJ19" s="627"/>
      <c r="AK19" s="627"/>
      <c r="AL19" s="628">
        <v>0.7</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693750</v>
      </c>
      <c r="BH19" s="624"/>
      <c r="BI19" s="624"/>
      <c r="BJ19" s="624"/>
      <c r="BK19" s="624"/>
      <c r="BL19" s="624"/>
      <c r="BM19" s="624"/>
      <c r="BN19" s="625"/>
      <c r="BO19" s="626">
        <v>8.3000000000000007</v>
      </c>
      <c r="BP19" s="626"/>
      <c r="BQ19" s="626"/>
      <c r="BR19" s="626"/>
      <c r="BS19" s="627" t="s">
        <v>235</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138</v>
      </c>
      <c r="DA19" s="626"/>
      <c r="DB19" s="626"/>
      <c r="DC19" s="626"/>
      <c r="DD19" s="632" t="s">
        <v>235</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246</v>
      </c>
      <c r="S20" s="624"/>
      <c r="T20" s="624"/>
      <c r="U20" s="624"/>
      <c r="V20" s="624"/>
      <c r="W20" s="624"/>
      <c r="X20" s="624"/>
      <c r="Y20" s="625"/>
      <c r="Z20" s="626" t="s">
        <v>235</v>
      </c>
      <c r="AA20" s="626"/>
      <c r="AB20" s="626"/>
      <c r="AC20" s="626"/>
      <c r="AD20" s="627" t="s">
        <v>235</v>
      </c>
      <c r="AE20" s="627"/>
      <c r="AF20" s="627"/>
      <c r="AG20" s="627"/>
      <c r="AH20" s="627"/>
      <c r="AI20" s="627"/>
      <c r="AJ20" s="627"/>
      <c r="AK20" s="627"/>
      <c r="AL20" s="628" t="s">
        <v>235</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693750</v>
      </c>
      <c r="BH20" s="624"/>
      <c r="BI20" s="624"/>
      <c r="BJ20" s="624"/>
      <c r="BK20" s="624"/>
      <c r="BL20" s="624"/>
      <c r="BM20" s="624"/>
      <c r="BN20" s="625"/>
      <c r="BO20" s="626">
        <v>8.3000000000000007</v>
      </c>
      <c r="BP20" s="626"/>
      <c r="BQ20" s="626"/>
      <c r="BR20" s="626"/>
      <c r="BS20" s="627" t="s">
        <v>235</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25619046</v>
      </c>
      <c r="CS20" s="624"/>
      <c r="CT20" s="624"/>
      <c r="CU20" s="624"/>
      <c r="CV20" s="624"/>
      <c r="CW20" s="624"/>
      <c r="CX20" s="624"/>
      <c r="CY20" s="625"/>
      <c r="CZ20" s="626">
        <v>100</v>
      </c>
      <c r="DA20" s="626"/>
      <c r="DB20" s="626"/>
      <c r="DC20" s="626"/>
      <c r="DD20" s="632">
        <v>2013305</v>
      </c>
      <c r="DE20" s="624"/>
      <c r="DF20" s="624"/>
      <c r="DG20" s="624"/>
      <c r="DH20" s="624"/>
      <c r="DI20" s="624"/>
      <c r="DJ20" s="624"/>
      <c r="DK20" s="624"/>
      <c r="DL20" s="624"/>
      <c r="DM20" s="624"/>
      <c r="DN20" s="624"/>
      <c r="DO20" s="624"/>
      <c r="DP20" s="625"/>
      <c r="DQ20" s="632">
        <v>15544900</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4213416</v>
      </c>
      <c r="S21" s="624"/>
      <c r="T21" s="624"/>
      <c r="U21" s="624"/>
      <c r="V21" s="624"/>
      <c r="W21" s="624"/>
      <c r="X21" s="624"/>
      <c r="Y21" s="625"/>
      <c r="Z21" s="626">
        <v>15.3</v>
      </c>
      <c r="AA21" s="626"/>
      <c r="AB21" s="626"/>
      <c r="AC21" s="626"/>
      <c r="AD21" s="627">
        <v>3323460</v>
      </c>
      <c r="AE21" s="627"/>
      <c r="AF21" s="627"/>
      <c r="AG21" s="627"/>
      <c r="AH21" s="627"/>
      <c r="AI21" s="627"/>
      <c r="AJ21" s="627"/>
      <c r="AK21" s="627"/>
      <c r="AL21" s="628">
        <v>25.4</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235</v>
      </c>
      <c r="BH21" s="624"/>
      <c r="BI21" s="624"/>
      <c r="BJ21" s="624"/>
      <c r="BK21" s="624"/>
      <c r="BL21" s="624"/>
      <c r="BM21" s="624"/>
      <c r="BN21" s="625"/>
      <c r="BO21" s="626" t="s">
        <v>235</v>
      </c>
      <c r="BP21" s="626"/>
      <c r="BQ21" s="626"/>
      <c r="BR21" s="626"/>
      <c r="BS21" s="627" t="s">
        <v>138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3323460</v>
      </c>
      <c r="S22" s="624"/>
      <c r="T22" s="624"/>
      <c r="U22" s="624"/>
      <c r="V22" s="624"/>
      <c r="W22" s="624"/>
      <c r="X22" s="624"/>
      <c r="Y22" s="625"/>
      <c r="Z22" s="626">
        <v>12</v>
      </c>
      <c r="AA22" s="626"/>
      <c r="AB22" s="626"/>
      <c r="AC22" s="626"/>
      <c r="AD22" s="627">
        <v>3323460</v>
      </c>
      <c r="AE22" s="627"/>
      <c r="AF22" s="627"/>
      <c r="AG22" s="627"/>
      <c r="AH22" s="627"/>
      <c r="AI22" s="627"/>
      <c r="AJ22" s="627"/>
      <c r="AK22" s="627"/>
      <c r="AL22" s="628">
        <v>25.4</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138</v>
      </c>
      <c r="BP22" s="626"/>
      <c r="BQ22" s="626"/>
      <c r="BR22" s="626"/>
      <c r="BS22" s="627" t="s">
        <v>235</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378762</v>
      </c>
      <c r="S23" s="624"/>
      <c r="T23" s="624"/>
      <c r="U23" s="624"/>
      <c r="V23" s="624"/>
      <c r="W23" s="624"/>
      <c r="X23" s="624"/>
      <c r="Y23" s="625"/>
      <c r="Z23" s="626">
        <v>1.4</v>
      </c>
      <c r="AA23" s="626"/>
      <c r="AB23" s="626"/>
      <c r="AC23" s="626"/>
      <c r="AD23" s="627" t="s">
        <v>235</v>
      </c>
      <c r="AE23" s="627"/>
      <c r="AF23" s="627"/>
      <c r="AG23" s="627"/>
      <c r="AH23" s="627"/>
      <c r="AI23" s="627"/>
      <c r="AJ23" s="627"/>
      <c r="AK23" s="627"/>
      <c r="AL23" s="628" t="s">
        <v>138</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693750</v>
      </c>
      <c r="BH23" s="624"/>
      <c r="BI23" s="624"/>
      <c r="BJ23" s="624"/>
      <c r="BK23" s="624"/>
      <c r="BL23" s="624"/>
      <c r="BM23" s="624"/>
      <c r="BN23" s="625"/>
      <c r="BO23" s="626">
        <v>8.3000000000000007</v>
      </c>
      <c r="BP23" s="626"/>
      <c r="BQ23" s="626"/>
      <c r="BR23" s="626"/>
      <c r="BS23" s="627" t="s">
        <v>235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511194</v>
      </c>
      <c r="S24" s="624"/>
      <c r="T24" s="624"/>
      <c r="U24" s="624"/>
      <c r="V24" s="624"/>
      <c r="W24" s="624"/>
      <c r="X24" s="624"/>
      <c r="Y24" s="625"/>
      <c r="Z24" s="626">
        <v>1.9</v>
      </c>
      <c r="AA24" s="626"/>
      <c r="AB24" s="626"/>
      <c r="AC24" s="626"/>
      <c r="AD24" s="627" t="s">
        <v>138</v>
      </c>
      <c r="AE24" s="627"/>
      <c r="AF24" s="627"/>
      <c r="AG24" s="627"/>
      <c r="AH24" s="627"/>
      <c r="AI24" s="627"/>
      <c r="AJ24" s="627"/>
      <c r="AK24" s="627"/>
      <c r="AL24" s="628" t="s">
        <v>235</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138</v>
      </c>
      <c r="BP24" s="626"/>
      <c r="BQ24" s="626"/>
      <c r="BR24" s="626"/>
      <c r="BS24" s="627" t="s">
        <v>137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12321480</v>
      </c>
      <c r="CS24" s="613"/>
      <c r="CT24" s="613"/>
      <c r="CU24" s="613"/>
      <c r="CV24" s="613"/>
      <c r="CW24" s="613"/>
      <c r="CX24" s="613"/>
      <c r="CY24" s="614"/>
      <c r="CZ24" s="617">
        <v>48.1</v>
      </c>
      <c r="DA24" s="618"/>
      <c r="DB24" s="618"/>
      <c r="DC24" s="634"/>
      <c r="DD24" s="658">
        <v>6994870</v>
      </c>
      <c r="DE24" s="613"/>
      <c r="DF24" s="613"/>
      <c r="DG24" s="613"/>
      <c r="DH24" s="613"/>
      <c r="DI24" s="613"/>
      <c r="DJ24" s="613"/>
      <c r="DK24" s="614"/>
      <c r="DL24" s="658">
        <v>6723132</v>
      </c>
      <c r="DM24" s="613"/>
      <c r="DN24" s="613"/>
      <c r="DO24" s="613"/>
      <c r="DP24" s="613"/>
      <c r="DQ24" s="613"/>
      <c r="DR24" s="613"/>
      <c r="DS24" s="613"/>
      <c r="DT24" s="613"/>
      <c r="DU24" s="613"/>
      <c r="DV24" s="614"/>
      <c r="DW24" s="617">
        <v>50.3</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14498442</v>
      </c>
      <c r="S25" s="624"/>
      <c r="T25" s="624"/>
      <c r="U25" s="624"/>
      <c r="V25" s="624"/>
      <c r="W25" s="624"/>
      <c r="X25" s="624"/>
      <c r="Y25" s="625"/>
      <c r="Z25" s="626">
        <v>52.5</v>
      </c>
      <c r="AA25" s="626"/>
      <c r="AB25" s="626"/>
      <c r="AC25" s="626"/>
      <c r="AD25" s="627">
        <v>12914736</v>
      </c>
      <c r="AE25" s="627"/>
      <c r="AF25" s="627"/>
      <c r="AG25" s="627"/>
      <c r="AH25" s="627"/>
      <c r="AI25" s="627"/>
      <c r="AJ25" s="627"/>
      <c r="AK25" s="627"/>
      <c r="AL25" s="628">
        <v>98.6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138</v>
      </c>
      <c r="BH25" s="624"/>
      <c r="BI25" s="624"/>
      <c r="BJ25" s="624"/>
      <c r="BK25" s="624"/>
      <c r="BL25" s="624"/>
      <c r="BM25" s="624"/>
      <c r="BN25" s="625"/>
      <c r="BO25" s="626" t="s">
        <v>137</v>
      </c>
      <c r="BP25" s="626"/>
      <c r="BQ25" s="626"/>
      <c r="BR25" s="626"/>
      <c r="BS25" s="627" t="s">
        <v>235</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3312497</v>
      </c>
      <c r="CS25" s="655"/>
      <c r="CT25" s="655"/>
      <c r="CU25" s="655"/>
      <c r="CV25" s="655"/>
      <c r="CW25" s="655"/>
      <c r="CX25" s="655"/>
      <c r="CY25" s="656"/>
      <c r="CZ25" s="628">
        <v>12.9</v>
      </c>
      <c r="DA25" s="653"/>
      <c r="DB25" s="653"/>
      <c r="DC25" s="657"/>
      <c r="DD25" s="632">
        <v>3122023</v>
      </c>
      <c r="DE25" s="655"/>
      <c r="DF25" s="655"/>
      <c r="DG25" s="655"/>
      <c r="DH25" s="655"/>
      <c r="DI25" s="655"/>
      <c r="DJ25" s="655"/>
      <c r="DK25" s="656"/>
      <c r="DL25" s="632">
        <v>3043434</v>
      </c>
      <c r="DM25" s="655"/>
      <c r="DN25" s="655"/>
      <c r="DO25" s="655"/>
      <c r="DP25" s="655"/>
      <c r="DQ25" s="655"/>
      <c r="DR25" s="655"/>
      <c r="DS25" s="655"/>
      <c r="DT25" s="655"/>
      <c r="DU25" s="655"/>
      <c r="DV25" s="656"/>
      <c r="DW25" s="628">
        <v>22.8</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9455</v>
      </c>
      <c r="S26" s="624"/>
      <c r="T26" s="624"/>
      <c r="U26" s="624"/>
      <c r="V26" s="624"/>
      <c r="W26" s="624"/>
      <c r="X26" s="624"/>
      <c r="Y26" s="625"/>
      <c r="Z26" s="626">
        <v>0</v>
      </c>
      <c r="AA26" s="626"/>
      <c r="AB26" s="626"/>
      <c r="AC26" s="626"/>
      <c r="AD26" s="627">
        <v>9455</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138</v>
      </c>
      <c r="BP26" s="626"/>
      <c r="BQ26" s="626"/>
      <c r="BR26" s="626"/>
      <c r="BS26" s="627" t="s">
        <v>235</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2121108</v>
      </c>
      <c r="CS26" s="624"/>
      <c r="CT26" s="624"/>
      <c r="CU26" s="624"/>
      <c r="CV26" s="624"/>
      <c r="CW26" s="624"/>
      <c r="CX26" s="624"/>
      <c r="CY26" s="625"/>
      <c r="CZ26" s="628">
        <v>8.3000000000000007</v>
      </c>
      <c r="DA26" s="653"/>
      <c r="DB26" s="653"/>
      <c r="DC26" s="657"/>
      <c r="DD26" s="632">
        <v>2007481</v>
      </c>
      <c r="DE26" s="624"/>
      <c r="DF26" s="624"/>
      <c r="DG26" s="624"/>
      <c r="DH26" s="624"/>
      <c r="DI26" s="624"/>
      <c r="DJ26" s="624"/>
      <c r="DK26" s="625"/>
      <c r="DL26" s="632" t="s">
        <v>235</v>
      </c>
      <c r="DM26" s="624"/>
      <c r="DN26" s="624"/>
      <c r="DO26" s="624"/>
      <c r="DP26" s="624"/>
      <c r="DQ26" s="624"/>
      <c r="DR26" s="624"/>
      <c r="DS26" s="624"/>
      <c r="DT26" s="624"/>
      <c r="DU26" s="624"/>
      <c r="DV26" s="625"/>
      <c r="DW26" s="628" t="s">
        <v>138</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99553</v>
      </c>
      <c r="S27" s="624"/>
      <c r="T27" s="624"/>
      <c r="U27" s="624"/>
      <c r="V27" s="624"/>
      <c r="W27" s="624"/>
      <c r="X27" s="624"/>
      <c r="Y27" s="625"/>
      <c r="Z27" s="626">
        <v>0.4</v>
      </c>
      <c r="AA27" s="626"/>
      <c r="AB27" s="626"/>
      <c r="AC27" s="626"/>
      <c r="AD27" s="627" t="s">
        <v>235</v>
      </c>
      <c r="AE27" s="627"/>
      <c r="AF27" s="627"/>
      <c r="AG27" s="627"/>
      <c r="AH27" s="627"/>
      <c r="AI27" s="627"/>
      <c r="AJ27" s="627"/>
      <c r="AK27" s="627"/>
      <c r="AL27" s="628" t="s">
        <v>235</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8388857</v>
      </c>
      <c r="BH27" s="624"/>
      <c r="BI27" s="624"/>
      <c r="BJ27" s="624"/>
      <c r="BK27" s="624"/>
      <c r="BL27" s="624"/>
      <c r="BM27" s="624"/>
      <c r="BN27" s="625"/>
      <c r="BO27" s="626">
        <v>100</v>
      </c>
      <c r="BP27" s="626"/>
      <c r="BQ27" s="626"/>
      <c r="BR27" s="626"/>
      <c r="BS27" s="627">
        <v>62212</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6914504</v>
      </c>
      <c r="CS27" s="655"/>
      <c r="CT27" s="655"/>
      <c r="CU27" s="655"/>
      <c r="CV27" s="655"/>
      <c r="CW27" s="655"/>
      <c r="CX27" s="655"/>
      <c r="CY27" s="656"/>
      <c r="CZ27" s="628">
        <v>27</v>
      </c>
      <c r="DA27" s="653"/>
      <c r="DB27" s="653"/>
      <c r="DC27" s="657"/>
      <c r="DD27" s="632">
        <v>1936712</v>
      </c>
      <c r="DE27" s="655"/>
      <c r="DF27" s="655"/>
      <c r="DG27" s="655"/>
      <c r="DH27" s="655"/>
      <c r="DI27" s="655"/>
      <c r="DJ27" s="655"/>
      <c r="DK27" s="656"/>
      <c r="DL27" s="632">
        <v>1748754</v>
      </c>
      <c r="DM27" s="655"/>
      <c r="DN27" s="655"/>
      <c r="DO27" s="655"/>
      <c r="DP27" s="655"/>
      <c r="DQ27" s="655"/>
      <c r="DR27" s="655"/>
      <c r="DS27" s="655"/>
      <c r="DT27" s="655"/>
      <c r="DU27" s="655"/>
      <c r="DV27" s="656"/>
      <c r="DW27" s="628">
        <v>13.1</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342906</v>
      </c>
      <c r="S28" s="624"/>
      <c r="T28" s="624"/>
      <c r="U28" s="624"/>
      <c r="V28" s="624"/>
      <c r="W28" s="624"/>
      <c r="X28" s="624"/>
      <c r="Y28" s="625"/>
      <c r="Z28" s="626">
        <v>1.2</v>
      </c>
      <c r="AA28" s="626"/>
      <c r="AB28" s="626"/>
      <c r="AC28" s="626"/>
      <c r="AD28" s="627">
        <v>54293</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2094479</v>
      </c>
      <c r="CS28" s="624"/>
      <c r="CT28" s="624"/>
      <c r="CU28" s="624"/>
      <c r="CV28" s="624"/>
      <c r="CW28" s="624"/>
      <c r="CX28" s="624"/>
      <c r="CY28" s="625"/>
      <c r="CZ28" s="628">
        <v>8.1999999999999993</v>
      </c>
      <c r="DA28" s="653"/>
      <c r="DB28" s="653"/>
      <c r="DC28" s="657"/>
      <c r="DD28" s="632">
        <v>1936135</v>
      </c>
      <c r="DE28" s="624"/>
      <c r="DF28" s="624"/>
      <c r="DG28" s="624"/>
      <c r="DH28" s="624"/>
      <c r="DI28" s="624"/>
      <c r="DJ28" s="624"/>
      <c r="DK28" s="625"/>
      <c r="DL28" s="632">
        <v>1930944</v>
      </c>
      <c r="DM28" s="624"/>
      <c r="DN28" s="624"/>
      <c r="DO28" s="624"/>
      <c r="DP28" s="624"/>
      <c r="DQ28" s="624"/>
      <c r="DR28" s="624"/>
      <c r="DS28" s="624"/>
      <c r="DT28" s="624"/>
      <c r="DU28" s="624"/>
      <c r="DV28" s="625"/>
      <c r="DW28" s="628">
        <v>14.4</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79352</v>
      </c>
      <c r="S29" s="624"/>
      <c r="T29" s="624"/>
      <c r="U29" s="624"/>
      <c r="V29" s="624"/>
      <c r="W29" s="624"/>
      <c r="X29" s="624"/>
      <c r="Y29" s="625"/>
      <c r="Z29" s="626">
        <v>0.3</v>
      </c>
      <c r="AA29" s="626"/>
      <c r="AB29" s="626"/>
      <c r="AC29" s="626"/>
      <c r="AD29" s="627" t="s">
        <v>262</v>
      </c>
      <c r="AE29" s="627"/>
      <c r="AF29" s="627"/>
      <c r="AG29" s="627"/>
      <c r="AH29" s="627"/>
      <c r="AI29" s="627"/>
      <c r="AJ29" s="627"/>
      <c r="AK29" s="627"/>
      <c r="AL29" s="628" t="s">
        <v>137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2094455</v>
      </c>
      <c r="CS29" s="655"/>
      <c r="CT29" s="655"/>
      <c r="CU29" s="655"/>
      <c r="CV29" s="655"/>
      <c r="CW29" s="655"/>
      <c r="CX29" s="655"/>
      <c r="CY29" s="656"/>
      <c r="CZ29" s="628">
        <v>8.1999999999999993</v>
      </c>
      <c r="DA29" s="653"/>
      <c r="DB29" s="653"/>
      <c r="DC29" s="657"/>
      <c r="DD29" s="632">
        <v>1936111</v>
      </c>
      <c r="DE29" s="655"/>
      <c r="DF29" s="655"/>
      <c r="DG29" s="655"/>
      <c r="DH29" s="655"/>
      <c r="DI29" s="655"/>
      <c r="DJ29" s="655"/>
      <c r="DK29" s="656"/>
      <c r="DL29" s="632">
        <v>1930920</v>
      </c>
      <c r="DM29" s="655"/>
      <c r="DN29" s="655"/>
      <c r="DO29" s="655"/>
      <c r="DP29" s="655"/>
      <c r="DQ29" s="655"/>
      <c r="DR29" s="655"/>
      <c r="DS29" s="655"/>
      <c r="DT29" s="655"/>
      <c r="DU29" s="655"/>
      <c r="DV29" s="656"/>
      <c r="DW29" s="628">
        <v>14.4</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6801437</v>
      </c>
      <c r="S30" s="624"/>
      <c r="T30" s="624"/>
      <c r="U30" s="624"/>
      <c r="V30" s="624"/>
      <c r="W30" s="624"/>
      <c r="X30" s="624"/>
      <c r="Y30" s="625"/>
      <c r="Z30" s="626">
        <v>24.6</v>
      </c>
      <c r="AA30" s="626"/>
      <c r="AB30" s="626"/>
      <c r="AC30" s="626"/>
      <c r="AD30" s="627" t="s">
        <v>138</v>
      </c>
      <c r="AE30" s="627"/>
      <c r="AF30" s="627"/>
      <c r="AG30" s="627"/>
      <c r="AH30" s="627"/>
      <c r="AI30" s="627"/>
      <c r="AJ30" s="627"/>
      <c r="AK30" s="627"/>
      <c r="AL30" s="628" t="s">
        <v>235</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2011118</v>
      </c>
      <c r="CS30" s="624"/>
      <c r="CT30" s="624"/>
      <c r="CU30" s="624"/>
      <c r="CV30" s="624"/>
      <c r="CW30" s="624"/>
      <c r="CX30" s="624"/>
      <c r="CY30" s="625"/>
      <c r="CZ30" s="628">
        <v>7.9</v>
      </c>
      <c r="DA30" s="653"/>
      <c r="DB30" s="653"/>
      <c r="DC30" s="657"/>
      <c r="DD30" s="632">
        <v>1853411</v>
      </c>
      <c r="DE30" s="624"/>
      <c r="DF30" s="624"/>
      <c r="DG30" s="624"/>
      <c r="DH30" s="624"/>
      <c r="DI30" s="624"/>
      <c r="DJ30" s="624"/>
      <c r="DK30" s="625"/>
      <c r="DL30" s="632">
        <v>1848220</v>
      </c>
      <c r="DM30" s="624"/>
      <c r="DN30" s="624"/>
      <c r="DO30" s="624"/>
      <c r="DP30" s="624"/>
      <c r="DQ30" s="624"/>
      <c r="DR30" s="624"/>
      <c r="DS30" s="624"/>
      <c r="DT30" s="624"/>
      <c r="DU30" s="624"/>
      <c r="DV30" s="625"/>
      <c r="DW30" s="628">
        <v>13.8</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v>26103</v>
      </c>
      <c r="S31" s="624"/>
      <c r="T31" s="624"/>
      <c r="U31" s="624"/>
      <c r="V31" s="624"/>
      <c r="W31" s="624"/>
      <c r="X31" s="624"/>
      <c r="Y31" s="625"/>
      <c r="Z31" s="626">
        <v>0.1</v>
      </c>
      <c r="AA31" s="626"/>
      <c r="AB31" s="626"/>
      <c r="AC31" s="626"/>
      <c r="AD31" s="627">
        <v>26103</v>
      </c>
      <c r="AE31" s="627"/>
      <c r="AF31" s="627"/>
      <c r="AG31" s="627"/>
      <c r="AH31" s="627"/>
      <c r="AI31" s="627"/>
      <c r="AJ31" s="627"/>
      <c r="AK31" s="627"/>
      <c r="AL31" s="628">
        <v>0.2</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99.4</v>
      </c>
      <c r="BH31" s="667"/>
      <c r="BI31" s="667"/>
      <c r="BJ31" s="667"/>
      <c r="BK31" s="667"/>
      <c r="BL31" s="667"/>
      <c r="BM31" s="618">
        <v>98.1</v>
      </c>
      <c r="BN31" s="667"/>
      <c r="BO31" s="667"/>
      <c r="BP31" s="667"/>
      <c r="BQ31" s="668"/>
      <c r="BR31" s="679">
        <v>99.3</v>
      </c>
      <c r="BS31" s="667"/>
      <c r="BT31" s="667"/>
      <c r="BU31" s="667"/>
      <c r="BV31" s="667"/>
      <c r="BW31" s="667"/>
      <c r="BX31" s="618">
        <v>98.1</v>
      </c>
      <c r="BY31" s="667"/>
      <c r="BZ31" s="667"/>
      <c r="CA31" s="667"/>
      <c r="CB31" s="668"/>
      <c r="CD31" s="661"/>
      <c r="CE31" s="662"/>
      <c r="CF31" s="620" t="s">
        <v>316</v>
      </c>
      <c r="CG31" s="621"/>
      <c r="CH31" s="621"/>
      <c r="CI31" s="621"/>
      <c r="CJ31" s="621"/>
      <c r="CK31" s="621"/>
      <c r="CL31" s="621"/>
      <c r="CM31" s="621"/>
      <c r="CN31" s="621"/>
      <c r="CO31" s="621"/>
      <c r="CP31" s="621"/>
      <c r="CQ31" s="622"/>
      <c r="CR31" s="623">
        <v>83337</v>
      </c>
      <c r="CS31" s="655"/>
      <c r="CT31" s="655"/>
      <c r="CU31" s="655"/>
      <c r="CV31" s="655"/>
      <c r="CW31" s="655"/>
      <c r="CX31" s="655"/>
      <c r="CY31" s="656"/>
      <c r="CZ31" s="628">
        <v>0.3</v>
      </c>
      <c r="DA31" s="653"/>
      <c r="DB31" s="653"/>
      <c r="DC31" s="657"/>
      <c r="DD31" s="632">
        <v>82700</v>
      </c>
      <c r="DE31" s="655"/>
      <c r="DF31" s="655"/>
      <c r="DG31" s="655"/>
      <c r="DH31" s="655"/>
      <c r="DI31" s="655"/>
      <c r="DJ31" s="655"/>
      <c r="DK31" s="656"/>
      <c r="DL31" s="632">
        <v>82700</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1734715</v>
      </c>
      <c r="S32" s="624"/>
      <c r="T32" s="624"/>
      <c r="U32" s="624"/>
      <c r="V32" s="624"/>
      <c r="W32" s="624"/>
      <c r="X32" s="624"/>
      <c r="Y32" s="625"/>
      <c r="Z32" s="626">
        <v>6.3</v>
      </c>
      <c r="AA32" s="626"/>
      <c r="AB32" s="626"/>
      <c r="AC32" s="626"/>
      <c r="AD32" s="627" t="s">
        <v>138</v>
      </c>
      <c r="AE32" s="627"/>
      <c r="AF32" s="627"/>
      <c r="AG32" s="627"/>
      <c r="AH32" s="627"/>
      <c r="AI32" s="627"/>
      <c r="AJ32" s="627"/>
      <c r="AK32" s="627"/>
      <c r="AL32" s="628" t="s">
        <v>235</v>
      </c>
      <c r="AM32" s="629"/>
      <c r="AN32" s="629"/>
      <c r="AO32" s="630"/>
      <c r="AP32" s="671"/>
      <c r="AQ32" s="672"/>
      <c r="AR32" s="672"/>
      <c r="AS32" s="672"/>
      <c r="AT32" s="676"/>
      <c r="AU32" s="214" t="s">
        <v>318</v>
      </c>
      <c r="AX32" s="620" t="s">
        <v>319</v>
      </c>
      <c r="AY32" s="621"/>
      <c r="AZ32" s="621"/>
      <c r="BA32" s="621"/>
      <c r="BB32" s="621"/>
      <c r="BC32" s="621"/>
      <c r="BD32" s="621"/>
      <c r="BE32" s="621"/>
      <c r="BF32" s="622"/>
      <c r="BG32" s="680">
        <v>99.1</v>
      </c>
      <c r="BH32" s="655"/>
      <c r="BI32" s="655"/>
      <c r="BJ32" s="655"/>
      <c r="BK32" s="655"/>
      <c r="BL32" s="655"/>
      <c r="BM32" s="629">
        <v>96.9</v>
      </c>
      <c r="BN32" s="655"/>
      <c r="BO32" s="655"/>
      <c r="BP32" s="655"/>
      <c r="BQ32" s="678"/>
      <c r="BR32" s="680">
        <v>98.9</v>
      </c>
      <c r="BS32" s="655"/>
      <c r="BT32" s="655"/>
      <c r="BU32" s="655"/>
      <c r="BV32" s="655"/>
      <c r="BW32" s="655"/>
      <c r="BX32" s="629">
        <v>97</v>
      </c>
      <c r="BY32" s="655"/>
      <c r="BZ32" s="655"/>
      <c r="CA32" s="655"/>
      <c r="CB32" s="678"/>
      <c r="CD32" s="663"/>
      <c r="CE32" s="664"/>
      <c r="CF32" s="620" t="s">
        <v>320</v>
      </c>
      <c r="CG32" s="621"/>
      <c r="CH32" s="621"/>
      <c r="CI32" s="621"/>
      <c r="CJ32" s="621"/>
      <c r="CK32" s="621"/>
      <c r="CL32" s="621"/>
      <c r="CM32" s="621"/>
      <c r="CN32" s="621"/>
      <c r="CO32" s="621"/>
      <c r="CP32" s="621"/>
      <c r="CQ32" s="622"/>
      <c r="CR32" s="623">
        <v>24</v>
      </c>
      <c r="CS32" s="624"/>
      <c r="CT32" s="624"/>
      <c r="CU32" s="624"/>
      <c r="CV32" s="624"/>
      <c r="CW32" s="624"/>
      <c r="CX32" s="624"/>
      <c r="CY32" s="625"/>
      <c r="CZ32" s="628">
        <v>0</v>
      </c>
      <c r="DA32" s="653"/>
      <c r="DB32" s="653"/>
      <c r="DC32" s="657"/>
      <c r="DD32" s="632">
        <v>24</v>
      </c>
      <c r="DE32" s="624"/>
      <c r="DF32" s="624"/>
      <c r="DG32" s="624"/>
      <c r="DH32" s="624"/>
      <c r="DI32" s="624"/>
      <c r="DJ32" s="624"/>
      <c r="DK32" s="625"/>
      <c r="DL32" s="632">
        <v>24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408439</v>
      </c>
      <c r="S33" s="624"/>
      <c r="T33" s="624"/>
      <c r="U33" s="624"/>
      <c r="V33" s="624"/>
      <c r="W33" s="624"/>
      <c r="X33" s="624"/>
      <c r="Y33" s="625"/>
      <c r="Z33" s="626">
        <v>1.5</v>
      </c>
      <c r="AA33" s="626"/>
      <c r="AB33" s="626"/>
      <c r="AC33" s="626"/>
      <c r="AD33" s="627">
        <v>94343</v>
      </c>
      <c r="AE33" s="627"/>
      <c r="AF33" s="627"/>
      <c r="AG33" s="627"/>
      <c r="AH33" s="627"/>
      <c r="AI33" s="627"/>
      <c r="AJ33" s="627"/>
      <c r="AK33" s="627"/>
      <c r="AL33" s="628">
        <v>0.7</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99.6</v>
      </c>
      <c r="BH33" s="682"/>
      <c r="BI33" s="682"/>
      <c r="BJ33" s="682"/>
      <c r="BK33" s="682"/>
      <c r="BL33" s="682"/>
      <c r="BM33" s="683">
        <v>99</v>
      </c>
      <c r="BN33" s="682"/>
      <c r="BO33" s="682"/>
      <c r="BP33" s="682"/>
      <c r="BQ33" s="684"/>
      <c r="BR33" s="681">
        <v>99.5</v>
      </c>
      <c r="BS33" s="682"/>
      <c r="BT33" s="682"/>
      <c r="BU33" s="682"/>
      <c r="BV33" s="682"/>
      <c r="BW33" s="682"/>
      <c r="BX33" s="683">
        <v>99</v>
      </c>
      <c r="BY33" s="682"/>
      <c r="BZ33" s="682"/>
      <c r="CA33" s="682"/>
      <c r="CB33" s="684"/>
      <c r="CD33" s="620" t="s">
        <v>323</v>
      </c>
      <c r="CE33" s="621"/>
      <c r="CF33" s="621"/>
      <c r="CG33" s="621"/>
      <c r="CH33" s="621"/>
      <c r="CI33" s="621"/>
      <c r="CJ33" s="621"/>
      <c r="CK33" s="621"/>
      <c r="CL33" s="621"/>
      <c r="CM33" s="621"/>
      <c r="CN33" s="621"/>
      <c r="CO33" s="621"/>
      <c r="CP33" s="621"/>
      <c r="CQ33" s="622"/>
      <c r="CR33" s="623">
        <v>11228337</v>
      </c>
      <c r="CS33" s="655"/>
      <c r="CT33" s="655"/>
      <c r="CU33" s="655"/>
      <c r="CV33" s="655"/>
      <c r="CW33" s="655"/>
      <c r="CX33" s="655"/>
      <c r="CY33" s="656"/>
      <c r="CZ33" s="628">
        <v>43.8</v>
      </c>
      <c r="DA33" s="653"/>
      <c r="DB33" s="653"/>
      <c r="DC33" s="657"/>
      <c r="DD33" s="632">
        <v>8304630</v>
      </c>
      <c r="DE33" s="655"/>
      <c r="DF33" s="655"/>
      <c r="DG33" s="655"/>
      <c r="DH33" s="655"/>
      <c r="DI33" s="655"/>
      <c r="DJ33" s="655"/>
      <c r="DK33" s="656"/>
      <c r="DL33" s="632">
        <v>6547900</v>
      </c>
      <c r="DM33" s="655"/>
      <c r="DN33" s="655"/>
      <c r="DO33" s="655"/>
      <c r="DP33" s="655"/>
      <c r="DQ33" s="655"/>
      <c r="DR33" s="655"/>
      <c r="DS33" s="655"/>
      <c r="DT33" s="655"/>
      <c r="DU33" s="655"/>
      <c r="DV33" s="656"/>
      <c r="DW33" s="628">
        <v>49</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146671</v>
      </c>
      <c r="S34" s="624"/>
      <c r="T34" s="624"/>
      <c r="U34" s="624"/>
      <c r="V34" s="624"/>
      <c r="W34" s="624"/>
      <c r="X34" s="624"/>
      <c r="Y34" s="625"/>
      <c r="Z34" s="626">
        <v>0.5</v>
      </c>
      <c r="AA34" s="626"/>
      <c r="AB34" s="626"/>
      <c r="AC34" s="626"/>
      <c r="AD34" s="627" t="s">
        <v>235</v>
      </c>
      <c r="AE34" s="627"/>
      <c r="AF34" s="627"/>
      <c r="AG34" s="627"/>
      <c r="AH34" s="627"/>
      <c r="AI34" s="627"/>
      <c r="AJ34" s="627"/>
      <c r="AK34" s="627"/>
      <c r="AL34" s="628" t="s">
        <v>235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4617342</v>
      </c>
      <c r="CS34" s="624"/>
      <c r="CT34" s="624"/>
      <c r="CU34" s="624"/>
      <c r="CV34" s="624"/>
      <c r="CW34" s="624"/>
      <c r="CX34" s="624"/>
      <c r="CY34" s="625"/>
      <c r="CZ34" s="628">
        <v>18</v>
      </c>
      <c r="DA34" s="653"/>
      <c r="DB34" s="653"/>
      <c r="DC34" s="657"/>
      <c r="DD34" s="632">
        <v>3207622</v>
      </c>
      <c r="DE34" s="624"/>
      <c r="DF34" s="624"/>
      <c r="DG34" s="624"/>
      <c r="DH34" s="624"/>
      <c r="DI34" s="624"/>
      <c r="DJ34" s="624"/>
      <c r="DK34" s="625"/>
      <c r="DL34" s="632">
        <v>2630824</v>
      </c>
      <c r="DM34" s="624"/>
      <c r="DN34" s="624"/>
      <c r="DO34" s="624"/>
      <c r="DP34" s="624"/>
      <c r="DQ34" s="624"/>
      <c r="DR34" s="624"/>
      <c r="DS34" s="624"/>
      <c r="DT34" s="624"/>
      <c r="DU34" s="624"/>
      <c r="DV34" s="625"/>
      <c r="DW34" s="628">
        <v>19.7</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1121737</v>
      </c>
      <c r="S35" s="624"/>
      <c r="T35" s="624"/>
      <c r="U35" s="624"/>
      <c r="V35" s="624"/>
      <c r="W35" s="624"/>
      <c r="X35" s="624"/>
      <c r="Y35" s="625"/>
      <c r="Z35" s="626">
        <v>4.0999999999999996</v>
      </c>
      <c r="AA35" s="626"/>
      <c r="AB35" s="626"/>
      <c r="AC35" s="626"/>
      <c r="AD35" s="627" t="s">
        <v>138</v>
      </c>
      <c r="AE35" s="627"/>
      <c r="AF35" s="627"/>
      <c r="AG35" s="627"/>
      <c r="AH35" s="627"/>
      <c r="AI35" s="627"/>
      <c r="AJ35" s="627"/>
      <c r="AK35" s="627"/>
      <c r="AL35" s="628" t="s">
        <v>235</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138718</v>
      </c>
      <c r="CS35" s="655"/>
      <c r="CT35" s="655"/>
      <c r="CU35" s="655"/>
      <c r="CV35" s="655"/>
      <c r="CW35" s="655"/>
      <c r="CX35" s="655"/>
      <c r="CY35" s="656"/>
      <c r="CZ35" s="628">
        <v>0.5</v>
      </c>
      <c r="DA35" s="653"/>
      <c r="DB35" s="653"/>
      <c r="DC35" s="657"/>
      <c r="DD35" s="632">
        <v>136851</v>
      </c>
      <c r="DE35" s="655"/>
      <c r="DF35" s="655"/>
      <c r="DG35" s="655"/>
      <c r="DH35" s="655"/>
      <c r="DI35" s="655"/>
      <c r="DJ35" s="655"/>
      <c r="DK35" s="656"/>
      <c r="DL35" s="632">
        <v>83818</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748966</v>
      </c>
      <c r="S36" s="624"/>
      <c r="T36" s="624"/>
      <c r="U36" s="624"/>
      <c r="V36" s="624"/>
      <c r="W36" s="624"/>
      <c r="X36" s="624"/>
      <c r="Y36" s="625"/>
      <c r="Z36" s="626">
        <v>2.7</v>
      </c>
      <c r="AA36" s="626"/>
      <c r="AB36" s="626"/>
      <c r="AC36" s="626"/>
      <c r="AD36" s="627" t="s">
        <v>235</v>
      </c>
      <c r="AE36" s="627"/>
      <c r="AF36" s="627"/>
      <c r="AG36" s="627"/>
      <c r="AH36" s="627"/>
      <c r="AI36" s="627"/>
      <c r="AJ36" s="627"/>
      <c r="AK36" s="627"/>
      <c r="AL36" s="628" t="s">
        <v>262</v>
      </c>
      <c r="AM36" s="629"/>
      <c r="AN36" s="629"/>
      <c r="AO36" s="630"/>
      <c r="AP36" s="222"/>
      <c r="AQ36" s="689" t="s">
        <v>331</v>
      </c>
      <c r="AR36" s="690"/>
      <c r="AS36" s="690"/>
      <c r="AT36" s="690"/>
      <c r="AU36" s="690"/>
      <c r="AV36" s="690"/>
      <c r="AW36" s="690"/>
      <c r="AX36" s="690"/>
      <c r="AY36" s="691"/>
      <c r="AZ36" s="612">
        <v>3246650</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6429</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3506158</v>
      </c>
      <c r="CS36" s="624"/>
      <c r="CT36" s="624"/>
      <c r="CU36" s="624"/>
      <c r="CV36" s="624"/>
      <c r="CW36" s="624"/>
      <c r="CX36" s="624"/>
      <c r="CY36" s="625"/>
      <c r="CZ36" s="628">
        <v>13.7</v>
      </c>
      <c r="DA36" s="653"/>
      <c r="DB36" s="653"/>
      <c r="DC36" s="657"/>
      <c r="DD36" s="632">
        <v>3180595</v>
      </c>
      <c r="DE36" s="624"/>
      <c r="DF36" s="624"/>
      <c r="DG36" s="624"/>
      <c r="DH36" s="624"/>
      <c r="DI36" s="624"/>
      <c r="DJ36" s="624"/>
      <c r="DK36" s="625"/>
      <c r="DL36" s="632">
        <v>2342012</v>
      </c>
      <c r="DM36" s="624"/>
      <c r="DN36" s="624"/>
      <c r="DO36" s="624"/>
      <c r="DP36" s="624"/>
      <c r="DQ36" s="624"/>
      <c r="DR36" s="624"/>
      <c r="DS36" s="624"/>
      <c r="DT36" s="624"/>
      <c r="DU36" s="624"/>
      <c r="DV36" s="625"/>
      <c r="DW36" s="628">
        <v>17.5</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548303</v>
      </c>
      <c r="S37" s="624"/>
      <c r="T37" s="624"/>
      <c r="U37" s="624"/>
      <c r="V37" s="624"/>
      <c r="W37" s="624"/>
      <c r="X37" s="624"/>
      <c r="Y37" s="625"/>
      <c r="Z37" s="626">
        <v>2</v>
      </c>
      <c r="AA37" s="626"/>
      <c r="AB37" s="626"/>
      <c r="AC37" s="626"/>
      <c r="AD37" s="627">
        <v>2510</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1312993</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-57064</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1061557</v>
      </c>
      <c r="CS37" s="655"/>
      <c r="CT37" s="655"/>
      <c r="CU37" s="655"/>
      <c r="CV37" s="655"/>
      <c r="CW37" s="655"/>
      <c r="CX37" s="655"/>
      <c r="CY37" s="656"/>
      <c r="CZ37" s="628">
        <v>4.0999999999999996</v>
      </c>
      <c r="DA37" s="653"/>
      <c r="DB37" s="653"/>
      <c r="DC37" s="657"/>
      <c r="DD37" s="632">
        <v>1005155</v>
      </c>
      <c r="DE37" s="655"/>
      <c r="DF37" s="655"/>
      <c r="DG37" s="655"/>
      <c r="DH37" s="655"/>
      <c r="DI37" s="655"/>
      <c r="DJ37" s="655"/>
      <c r="DK37" s="656"/>
      <c r="DL37" s="632">
        <v>865399</v>
      </c>
      <c r="DM37" s="655"/>
      <c r="DN37" s="655"/>
      <c r="DO37" s="655"/>
      <c r="DP37" s="655"/>
      <c r="DQ37" s="655"/>
      <c r="DR37" s="655"/>
      <c r="DS37" s="655"/>
      <c r="DT37" s="655"/>
      <c r="DU37" s="655"/>
      <c r="DV37" s="656"/>
      <c r="DW37" s="628">
        <v>6.5</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1044000</v>
      </c>
      <c r="S38" s="624"/>
      <c r="T38" s="624"/>
      <c r="U38" s="624"/>
      <c r="V38" s="624"/>
      <c r="W38" s="624"/>
      <c r="X38" s="624"/>
      <c r="Y38" s="625"/>
      <c r="Z38" s="626">
        <v>3.8</v>
      </c>
      <c r="AA38" s="626"/>
      <c r="AB38" s="626"/>
      <c r="AC38" s="626"/>
      <c r="AD38" s="627" t="s">
        <v>138</v>
      </c>
      <c r="AE38" s="627"/>
      <c r="AF38" s="627"/>
      <c r="AG38" s="627"/>
      <c r="AH38" s="627"/>
      <c r="AI38" s="627"/>
      <c r="AJ38" s="627"/>
      <c r="AK38" s="627"/>
      <c r="AL38" s="628" t="s">
        <v>138</v>
      </c>
      <c r="AM38" s="629"/>
      <c r="AN38" s="629"/>
      <c r="AO38" s="630"/>
      <c r="AQ38" s="686" t="s">
        <v>339</v>
      </c>
      <c r="AR38" s="687"/>
      <c r="AS38" s="687"/>
      <c r="AT38" s="687"/>
      <c r="AU38" s="687"/>
      <c r="AV38" s="687"/>
      <c r="AW38" s="687"/>
      <c r="AX38" s="687"/>
      <c r="AY38" s="688"/>
      <c r="AZ38" s="623">
        <v>2319</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6875</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1931338</v>
      </c>
      <c r="CS38" s="624"/>
      <c r="CT38" s="624"/>
      <c r="CU38" s="624"/>
      <c r="CV38" s="624"/>
      <c r="CW38" s="624"/>
      <c r="CX38" s="624"/>
      <c r="CY38" s="625"/>
      <c r="CZ38" s="628">
        <v>7.5</v>
      </c>
      <c r="DA38" s="653"/>
      <c r="DB38" s="653"/>
      <c r="DC38" s="657"/>
      <c r="DD38" s="632">
        <v>1563131</v>
      </c>
      <c r="DE38" s="624"/>
      <c r="DF38" s="624"/>
      <c r="DG38" s="624"/>
      <c r="DH38" s="624"/>
      <c r="DI38" s="624"/>
      <c r="DJ38" s="624"/>
      <c r="DK38" s="625"/>
      <c r="DL38" s="632">
        <v>1491246</v>
      </c>
      <c r="DM38" s="624"/>
      <c r="DN38" s="624"/>
      <c r="DO38" s="624"/>
      <c r="DP38" s="624"/>
      <c r="DQ38" s="624"/>
      <c r="DR38" s="624"/>
      <c r="DS38" s="624"/>
      <c r="DT38" s="624"/>
      <c r="DU38" s="624"/>
      <c r="DV38" s="625"/>
      <c r="DW38" s="628">
        <v>11.2</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138</v>
      </c>
      <c r="S39" s="624"/>
      <c r="T39" s="624"/>
      <c r="U39" s="624"/>
      <c r="V39" s="624"/>
      <c r="W39" s="624"/>
      <c r="X39" s="624"/>
      <c r="Y39" s="625"/>
      <c r="Z39" s="626" t="s">
        <v>235</v>
      </c>
      <c r="AA39" s="626"/>
      <c r="AB39" s="626"/>
      <c r="AC39" s="626"/>
      <c r="AD39" s="627" t="s">
        <v>235</v>
      </c>
      <c r="AE39" s="627"/>
      <c r="AF39" s="627"/>
      <c r="AG39" s="627"/>
      <c r="AH39" s="627"/>
      <c r="AI39" s="627"/>
      <c r="AJ39" s="627"/>
      <c r="AK39" s="627"/>
      <c r="AL39" s="628" t="s">
        <v>246</v>
      </c>
      <c r="AM39" s="629"/>
      <c r="AN39" s="629"/>
      <c r="AO39" s="630"/>
      <c r="AQ39" s="686" t="s">
        <v>343</v>
      </c>
      <c r="AR39" s="687"/>
      <c r="AS39" s="687"/>
      <c r="AT39" s="687"/>
      <c r="AU39" s="687"/>
      <c r="AV39" s="687"/>
      <c r="AW39" s="687"/>
      <c r="AX39" s="687"/>
      <c r="AY39" s="688"/>
      <c r="AZ39" s="623" t="s">
        <v>137</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10326</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723746</v>
      </c>
      <c r="CS39" s="655"/>
      <c r="CT39" s="655"/>
      <c r="CU39" s="655"/>
      <c r="CV39" s="655"/>
      <c r="CW39" s="655"/>
      <c r="CX39" s="655"/>
      <c r="CY39" s="656"/>
      <c r="CZ39" s="628">
        <v>2.8</v>
      </c>
      <c r="DA39" s="653"/>
      <c r="DB39" s="653"/>
      <c r="DC39" s="657"/>
      <c r="DD39" s="632">
        <v>110396</v>
      </c>
      <c r="DE39" s="655"/>
      <c r="DF39" s="655"/>
      <c r="DG39" s="655"/>
      <c r="DH39" s="655"/>
      <c r="DI39" s="655"/>
      <c r="DJ39" s="655"/>
      <c r="DK39" s="656"/>
      <c r="DL39" s="632" t="s">
        <v>138</v>
      </c>
      <c r="DM39" s="655"/>
      <c r="DN39" s="655"/>
      <c r="DO39" s="655"/>
      <c r="DP39" s="655"/>
      <c r="DQ39" s="655"/>
      <c r="DR39" s="655"/>
      <c r="DS39" s="655"/>
      <c r="DT39" s="655"/>
      <c r="DU39" s="655"/>
      <c r="DV39" s="656"/>
      <c r="DW39" s="628" t="s">
        <v>235</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268300</v>
      </c>
      <c r="S40" s="624"/>
      <c r="T40" s="624"/>
      <c r="U40" s="624"/>
      <c r="V40" s="624"/>
      <c r="W40" s="624"/>
      <c r="X40" s="624"/>
      <c r="Y40" s="625"/>
      <c r="Z40" s="626">
        <v>1</v>
      </c>
      <c r="AA40" s="626"/>
      <c r="AB40" s="626"/>
      <c r="AC40" s="626"/>
      <c r="AD40" s="627" t="s">
        <v>138</v>
      </c>
      <c r="AE40" s="627"/>
      <c r="AF40" s="627"/>
      <c r="AG40" s="627"/>
      <c r="AH40" s="627"/>
      <c r="AI40" s="627"/>
      <c r="AJ40" s="627"/>
      <c r="AK40" s="627"/>
      <c r="AL40" s="628" t="s">
        <v>262</v>
      </c>
      <c r="AM40" s="629"/>
      <c r="AN40" s="629"/>
      <c r="AO40" s="630"/>
      <c r="AQ40" s="686" t="s">
        <v>347</v>
      </c>
      <c r="AR40" s="687"/>
      <c r="AS40" s="687"/>
      <c r="AT40" s="687"/>
      <c r="AU40" s="687"/>
      <c r="AV40" s="687"/>
      <c r="AW40" s="687"/>
      <c r="AX40" s="687"/>
      <c r="AY40" s="688"/>
      <c r="AZ40" s="623" t="s">
        <v>246</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91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311035</v>
      </c>
      <c r="CS40" s="624"/>
      <c r="CT40" s="624"/>
      <c r="CU40" s="624"/>
      <c r="CV40" s="624"/>
      <c r="CW40" s="624"/>
      <c r="CX40" s="624"/>
      <c r="CY40" s="625"/>
      <c r="CZ40" s="628">
        <v>1.2</v>
      </c>
      <c r="DA40" s="653"/>
      <c r="DB40" s="653"/>
      <c r="DC40" s="657"/>
      <c r="DD40" s="632">
        <v>106035</v>
      </c>
      <c r="DE40" s="624"/>
      <c r="DF40" s="624"/>
      <c r="DG40" s="624"/>
      <c r="DH40" s="624"/>
      <c r="DI40" s="624"/>
      <c r="DJ40" s="624"/>
      <c r="DK40" s="625"/>
      <c r="DL40" s="632" t="s">
        <v>235</v>
      </c>
      <c r="DM40" s="624"/>
      <c r="DN40" s="624"/>
      <c r="DO40" s="624"/>
      <c r="DP40" s="624"/>
      <c r="DQ40" s="624"/>
      <c r="DR40" s="624"/>
      <c r="DS40" s="624"/>
      <c r="DT40" s="624"/>
      <c r="DU40" s="624"/>
      <c r="DV40" s="625"/>
      <c r="DW40" s="628" t="s">
        <v>138</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27610079</v>
      </c>
      <c r="S41" s="696"/>
      <c r="T41" s="696"/>
      <c r="U41" s="696"/>
      <c r="V41" s="696"/>
      <c r="W41" s="696"/>
      <c r="X41" s="696"/>
      <c r="Y41" s="700"/>
      <c r="Z41" s="701">
        <v>100</v>
      </c>
      <c r="AA41" s="701"/>
      <c r="AB41" s="701"/>
      <c r="AC41" s="701"/>
      <c r="AD41" s="702">
        <v>13101440</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528060</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262</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235</v>
      </c>
      <c r="CS41" s="655"/>
      <c r="CT41" s="655"/>
      <c r="CU41" s="655"/>
      <c r="CV41" s="655"/>
      <c r="CW41" s="655"/>
      <c r="CX41" s="655"/>
      <c r="CY41" s="656"/>
      <c r="CZ41" s="628" t="s">
        <v>235</v>
      </c>
      <c r="DA41" s="653"/>
      <c r="DB41" s="653"/>
      <c r="DC41" s="657"/>
      <c r="DD41" s="632" t="s">
        <v>262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1403278</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377</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2069229</v>
      </c>
      <c r="CS42" s="655"/>
      <c r="CT42" s="655"/>
      <c r="CU42" s="655"/>
      <c r="CV42" s="655"/>
      <c r="CW42" s="655"/>
      <c r="CX42" s="655"/>
      <c r="CY42" s="656"/>
      <c r="CZ42" s="628">
        <v>8.1</v>
      </c>
      <c r="DA42" s="653"/>
      <c r="DB42" s="653"/>
      <c r="DC42" s="657"/>
      <c r="DD42" s="632">
        <v>245400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24724</v>
      </c>
      <c r="CS43" s="655"/>
      <c r="CT43" s="655"/>
      <c r="CU43" s="655"/>
      <c r="CV43" s="655"/>
      <c r="CW43" s="655"/>
      <c r="CX43" s="655"/>
      <c r="CY43" s="656"/>
      <c r="CZ43" s="628">
        <v>0.1</v>
      </c>
      <c r="DA43" s="653"/>
      <c r="DB43" s="653"/>
      <c r="DC43" s="657"/>
      <c r="DD43" s="632">
        <v>24724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2013305</v>
      </c>
      <c r="CS44" s="624"/>
      <c r="CT44" s="624"/>
      <c r="CU44" s="624"/>
      <c r="CV44" s="624"/>
      <c r="CW44" s="624"/>
      <c r="CX44" s="624"/>
      <c r="CY44" s="625"/>
      <c r="CZ44" s="628">
        <v>7.9</v>
      </c>
      <c r="DA44" s="629"/>
      <c r="DB44" s="629"/>
      <c r="DC44" s="635"/>
      <c r="DD44" s="632">
        <v>231131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1527658</v>
      </c>
      <c r="CS45" s="655"/>
      <c r="CT45" s="655"/>
      <c r="CU45" s="655"/>
      <c r="CV45" s="655"/>
      <c r="CW45" s="655"/>
      <c r="CX45" s="655"/>
      <c r="CY45" s="656"/>
      <c r="CZ45" s="628">
        <v>6</v>
      </c>
      <c r="DA45" s="653"/>
      <c r="DB45" s="653"/>
      <c r="DC45" s="657"/>
      <c r="DD45" s="632">
        <v>106267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485647</v>
      </c>
      <c r="CS46" s="624"/>
      <c r="CT46" s="624"/>
      <c r="CU46" s="624"/>
      <c r="CV46" s="624"/>
      <c r="CW46" s="624"/>
      <c r="CX46" s="624"/>
      <c r="CY46" s="625"/>
      <c r="CZ46" s="628">
        <v>1.9</v>
      </c>
      <c r="DA46" s="629"/>
      <c r="DB46" s="629"/>
      <c r="DC46" s="635"/>
      <c r="DD46" s="632">
        <v>124864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v>55924</v>
      </c>
      <c r="CS47" s="655"/>
      <c r="CT47" s="655"/>
      <c r="CU47" s="655"/>
      <c r="CV47" s="655"/>
      <c r="CW47" s="655"/>
      <c r="CX47" s="655"/>
      <c r="CY47" s="656"/>
      <c r="CZ47" s="628">
        <v>0.2</v>
      </c>
      <c r="DA47" s="653"/>
      <c r="DB47" s="653"/>
      <c r="DC47" s="657"/>
      <c r="DD47" s="632">
        <v>14269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235</v>
      </c>
      <c r="CS48" s="624"/>
      <c r="CT48" s="624"/>
      <c r="CU48" s="624"/>
      <c r="CV48" s="624"/>
      <c r="CW48" s="624"/>
      <c r="CX48" s="624"/>
      <c r="CY48" s="625"/>
      <c r="CZ48" s="628" t="s">
        <v>235</v>
      </c>
      <c r="DA48" s="629"/>
      <c r="DB48" s="629"/>
      <c r="DC48" s="635"/>
      <c r="DD48" s="632" t="s">
        <v>235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25619046</v>
      </c>
      <c r="CS49" s="682"/>
      <c r="CT49" s="682"/>
      <c r="CU49" s="682"/>
      <c r="CV49" s="682"/>
      <c r="CW49" s="682"/>
      <c r="CX49" s="682"/>
      <c r="CY49" s="711"/>
      <c r="CZ49" s="703">
        <v>100</v>
      </c>
      <c r="DA49" s="712"/>
      <c r="DB49" s="712"/>
      <c r="DC49" s="713"/>
      <c r="DD49" s="714">
        <v>15544900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6v1dkZnbAkCtNVfEdyychj/Gt6ttPxjBWl07M573Cu5J41pPxSCREn3yK62+PI0DEzZJHllVLoY5q+YdvycFA==" saltValue="RnoUtS1NQ8JItmmRKeeUx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27682</v>
      </c>
      <c r="R7" s="753"/>
      <c r="S7" s="753"/>
      <c r="T7" s="753"/>
      <c r="U7" s="753"/>
      <c r="V7" s="753">
        <v>25691</v>
      </c>
      <c r="W7" s="753"/>
      <c r="X7" s="753"/>
      <c r="Y7" s="753"/>
      <c r="Z7" s="753"/>
      <c r="AA7" s="753">
        <v>1991</v>
      </c>
      <c r="AB7" s="753"/>
      <c r="AC7" s="753"/>
      <c r="AD7" s="753"/>
      <c r="AE7" s="754"/>
      <c r="AF7" s="755">
        <v>1089</v>
      </c>
      <c r="AG7" s="756"/>
      <c r="AH7" s="756"/>
      <c r="AI7" s="756"/>
      <c r="AJ7" s="757"/>
      <c r="AK7" s="758">
        <v>1122</v>
      </c>
      <c r="AL7" s="759"/>
      <c r="AM7" s="759"/>
      <c r="AN7" s="759"/>
      <c r="AO7" s="759"/>
      <c r="AP7" s="759">
        <v>21714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0</v>
      </c>
      <c r="CI7" s="744"/>
      <c r="CJ7" s="744"/>
      <c r="CK7" s="744"/>
      <c r="CL7" s="745"/>
      <c r="CM7" s="743">
        <v>20</v>
      </c>
      <c r="CN7" s="744"/>
      <c r="CO7" s="744"/>
      <c r="CP7" s="744"/>
      <c r="CQ7" s="745"/>
      <c r="CR7" s="743">
        <v>10</v>
      </c>
      <c r="CS7" s="744"/>
      <c r="CT7" s="744"/>
      <c r="CU7" s="744"/>
      <c r="CV7" s="745"/>
      <c r="CW7" s="743" t="s">
        <v>580</v>
      </c>
      <c r="CX7" s="744"/>
      <c r="CY7" s="744"/>
      <c r="CZ7" s="744"/>
      <c r="DA7" s="745"/>
      <c r="DB7" s="743" t="s">
        <v>580</v>
      </c>
      <c r="DC7" s="744"/>
      <c r="DD7" s="744"/>
      <c r="DE7" s="744"/>
      <c r="DF7" s="745"/>
      <c r="DG7" s="743" t="s">
        <v>580</v>
      </c>
      <c r="DH7" s="744"/>
      <c r="DI7" s="744"/>
      <c r="DJ7" s="744"/>
      <c r="DK7" s="745"/>
      <c r="DL7" s="743" t="s">
        <v>520</v>
      </c>
      <c r="DM7" s="744"/>
      <c r="DN7" s="744"/>
      <c r="DO7" s="744"/>
      <c r="DP7" s="745"/>
      <c r="DQ7" s="743" t="s">
        <v>520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589</v>
      </c>
      <c r="BT8" s="774"/>
      <c r="BU8" s="774"/>
      <c r="BV8" s="774"/>
      <c r="BW8" s="774"/>
      <c r="BX8" s="774"/>
      <c r="BY8" s="774"/>
      <c r="BZ8" s="774"/>
      <c r="CA8" s="774"/>
      <c r="CB8" s="774"/>
      <c r="CC8" s="774"/>
      <c r="CD8" s="774"/>
      <c r="CE8" s="774"/>
      <c r="CF8" s="774"/>
      <c r="CG8" s="775"/>
      <c r="CH8" s="776">
        <v>12</v>
      </c>
      <c r="CI8" s="777"/>
      <c r="CJ8" s="777"/>
      <c r="CK8" s="777"/>
      <c r="CL8" s="778"/>
      <c r="CM8" s="776">
        <v>549</v>
      </c>
      <c r="CN8" s="777"/>
      <c r="CO8" s="777"/>
      <c r="CP8" s="777"/>
      <c r="CQ8" s="778"/>
      <c r="CR8" s="776">
        <v>354</v>
      </c>
      <c r="CS8" s="777"/>
      <c r="CT8" s="777"/>
      <c r="CU8" s="777"/>
      <c r="CV8" s="778"/>
      <c r="CW8" s="776" t="s">
        <v>580</v>
      </c>
      <c r="CX8" s="777"/>
      <c r="CY8" s="777"/>
      <c r="CZ8" s="777"/>
      <c r="DA8" s="778"/>
      <c r="DB8" s="776">
        <v>257</v>
      </c>
      <c r="DC8" s="777"/>
      <c r="DD8" s="777"/>
      <c r="DE8" s="777"/>
      <c r="DF8" s="778"/>
      <c r="DG8" s="776" t="s">
        <v>580</v>
      </c>
      <c r="DH8" s="777"/>
      <c r="DI8" s="777"/>
      <c r="DJ8" s="777"/>
      <c r="DK8" s="778"/>
      <c r="DL8" s="776" t="s">
        <v>520</v>
      </c>
      <c r="DM8" s="777"/>
      <c r="DN8" s="777"/>
      <c r="DO8" s="777"/>
      <c r="DP8" s="778"/>
      <c r="DQ8" s="776" t="s">
        <v>520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f>Q7</f>
        <v>27682</v>
      </c>
      <c r="R23" s="793"/>
      <c r="S23" s="793"/>
      <c r="T23" s="793"/>
      <c r="U23" s="793"/>
      <c r="V23" s="793">
        <f>V7</f>
        <v>25691</v>
      </c>
      <c r="W23" s="793"/>
      <c r="X23" s="793"/>
      <c r="Y23" s="793"/>
      <c r="Z23" s="793"/>
      <c r="AA23" s="793">
        <f>AA7</f>
        <v>1991</v>
      </c>
      <c r="AB23" s="793"/>
      <c r="AC23" s="793"/>
      <c r="AD23" s="793"/>
      <c r="AE23" s="794"/>
      <c r="AF23" s="795">
        <v>1089</v>
      </c>
      <c r="AG23" s="793"/>
      <c r="AH23" s="793"/>
      <c r="AI23" s="793"/>
      <c r="AJ23" s="796"/>
      <c r="AK23" s="797"/>
      <c r="AL23" s="798"/>
      <c r="AM23" s="798"/>
      <c r="AN23" s="798"/>
      <c r="AO23" s="798"/>
      <c r="AP23" s="793">
        <f>AP7</f>
        <v>21714</v>
      </c>
      <c r="AQ23" s="793"/>
      <c r="AR23" s="793"/>
      <c r="AS23" s="793"/>
      <c r="AT23" s="793"/>
      <c r="AU23" s="809"/>
      <c r="AV23" s="809"/>
      <c r="AW23" s="809"/>
      <c r="AX23" s="809"/>
      <c r="AY23" s="810"/>
      <c r="AZ23" s="811" t="s">
        <v>138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5412</v>
      </c>
      <c r="R28" s="823"/>
      <c r="S28" s="823"/>
      <c r="T28" s="823"/>
      <c r="U28" s="823"/>
      <c r="V28" s="823">
        <v>5405</v>
      </c>
      <c r="W28" s="823"/>
      <c r="X28" s="823"/>
      <c r="Y28" s="823"/>
      <c r="Z28" s="823"/>
      <c r="AA28" s="823">
        <v>6</v>
      </c>
      <c r="AB28" s="823"/>
      <c r="AC28" s="823"/>
      <c r="AD28" s="823"/>
      <c r="AE28" s="824"/>
      <c r="AF28" s="825">
        <v>6</v>
      </c>
      <c r="AG28" s="823"/>
      <c r="AH28" s="823"/>
      <c r="AI28" s="823"/>
      <c r="AJ28" s="826"/>
      <c r="AK28" s="827">
        <v>137</v>
      </c>
      <c r="AL28" s="828"/>
      <c r="AM28" s="828"/>
      <c r="AN28" s="828"/>
      <c r="AO28" s="828"/>
      <c r="AP28" s="828" t="s">
        <v>580</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4302</v>
      </c>
      <c r="R29" s="784"/>
      <c r="S29" s="784"/>
      <c r="T29" s="784"/>
      <c r="U29" s="784"/>
      <c r="V29" s="784">
        <v>4218</v>
      </c>
      <c r="W29" s="784"/>
      <c r="X29" s="784"/>
      <c r="Y29" s="784"/>
      <c r="Z29" s="784"/>
      <c r="AA29" s="784">
        <v>83</v>
      </c>
      <c r="AB29" s="784"/>
      <c r="AC29" s="784"/>
      <c r="AD29" s="784"/>
      <c r="AE29" s="785"/>
      <c r="AF29" s="786">
        <v>83</v>
      </c>
      <c r="AG29" s="787"/>
      <c r="AH29" s="787"/>
      <c r="AI29" s="787"/>
      <c r="AJ29" s="788"/>
      <c r="AK29" s="834">
        <v>744</v>
      </c>
      <c r="AL29" s="830"/>
      <c r="AM29" s="830"/>
      <c r="AN29" s="830"/>
      <c r="AO29" s="830"/>
      <c r="AP29" s="830" t="s">
        <v>580</v>
      </c>
      <c r="AQ29" s="830"/>
      <c r="AR29" s="830"/>
      <c r="AS29" s="830"/>
      <c r="AT29" s="830"/>
      <c r="AU29" s="830" t="s">
        <v>580</v>
      </c>
      <c r="AV29" s="830"/>
      <c r="AW29" s="830"/>
      <c r="AX29" s="830"/>
      <c r="AY29" s="830"/>
      <c r="AZ29" s="831" t="s">
        <v>580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721</v>
      </c>
      <c r="R30" s="784"/>
      <c r="S30" s="784"/>
      <c r="T30" s="784"/>
      <c r="U30" s="784"/>
      <c r="V30" s="784">
        <v>717</v>
      </c>
      <c r="W30" s="784"/>
      <c r="X30" s="784"/>
      <c r="Y30" s="784"/>
      <c r="Z30" s="784"/>
      <c r="AA30" s="784">
        <v>4</v>
      </c>
      <c r="AB30" s="784"/>
      <c r="AC30" s="784"/>
      <c r="AD30" s="784"/>
      <c r="AE30" s="785"/>
      <c r="AF30" s="786">
        <v>4</v>
      </c>
      <c r="AG30" s="787"/>
      <c r="AH30" s="787"/>
      <c r="AI30" s="787"/>
      <c r="AJ30" s="788"/>
      <c r="AK30" s="834">
        <v>137</v>
      </c>
      <c r="AL30" s="830"/>
      <c r="AM30" s="830"/>
      <c r="AN30" s="830"/>
      <c r="AO30" s="830"/>
      <c r="AP30" s="830" t="s">
        <v>580</v>
      </c>
      <c r="AQ30" s="830"/>
      <c r="AR30" s="830"/>
      <c r="AS30" s="830"/>
      <c r="AT30" s="830"/>
      <c r="AU30" s="830" t="s">
        <v>580</v>
      </c>
      <c r="AV30" s="830"/>
      <c r="AW30" s="830"/>
      <c r="AX30" s="830"/>
      <c r="AY30" s="830"/>
      <c r="AZ30" s="831" t="s">
        <v>580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1649</v>
      </c>
      <c r="R31" s="784"/>
      <c r="S31" s="784"/>
      <c r="T31" s="784"/>
      <c r="U31" s="784"/>
      <c r="V31" s="784">
        <v>1394</v>
      </c>
      <c r="W31" s="784"/>
      <c r="X31" s="784"/>
      <c r="Y31" s="784"/>
      <c r="Z31" s="784"/>
      <c r="AA31" s="784">
        <v>255</v>
      </c>
      <c r="AB31" s="784"/>
      <c r="AC31" s="784"/>
      <c r="AD31" s="784"/>
      <c r="AE31" s="785"/>
      <c r="AF31" s="786">
        <v>1194</v>
      </c>
      <c r="AG31" s="787"/>
      <c r="AH31" s="787"/>
      <c r="AI31" s="787"/>
      <c r="AJ31" s="788"/>
      <c r="AK31" s="834">
        <v>2</v>
      </c>
      <c r="AL31" s="830"/>
      <c r="AM31" s="830"/>
      <c r="AN31" s="830"/>
      <c r="AO31" s="830"/>
      <c r="AP31" s="830">
        <v>2637</v>
      </c>
      <c r="AQ31" s="830"/>
      <c r="AR31" s="830"/>
      <c r="AS31" s="830"/>
      <c r="AT31" s="830"/>
      <c r="AU31" s="830" t="s">
        <v>580</v>
      </c>
      <c r="AV31" s="830"/>
      <c r="AW31" s="830"/>
      <c r="AX31" s="830"/>
      <c r="AY31" s="830"/>
      <c r="AZ31" s="831" t="s">
        <v>580</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3031</v>
      </c>
      <c r="R32" s="784"/>
      <c r="S32" s="784"/>
      <c r="T32" s="784"/>
      <c r="U32" s="784"/>
      <c r="V32" s="784">
        <v>2855</v>
      </c>
      <c r="W32" s="784"/>
      <c r="X32" s="784"/>
      <c r="Y32" s="784"/>
      <c r="Z32" s="784"/>
      <c r="AA32" s="784">
        <v>176</v>
      </c>
      <c r="AB32" s="784"/>
      <c r="AC32" s="784"/>
      <c r="AD32" s="784"/>
      <c r="AE32" s="785"/>
      <c r="AF32" s="786" t="s">
        <v>138</v>
      </c>
      <c r="AG32" s="787"/>
      <c r="AH32" s="787"/>
      <c r="AI32" s="787"/>
      <c r="AJ32" s="788"/>
      <c r="AK32" s="834">
        <v>1313</v>
      </c>
      <c r="AL32" s="830"/>
      <c r="AM32" s="830"/>
      <c r="AN32" s="830"/>
      <c r="AO32" s="830"/>
      <c r="AP32" s="830">
        <v>14263</v>
      </c>
      <c r="AQ32" s="830"/>
      <c r="AR32" s="830"/>
      <c r="AS32" s="830"/>
      <c r="AT32" s="830"/>
      <c r="AU32" s="830">
        <v>9214</v>
      </c>
      <c r="AV32" s="830"/>
      <c r="AW32" s="830"/>
      <c r="AX32" s="830"/>
      <c r="AY32" s="830"/>
      <c r="AZ32" s="831" t="s">
        <v>580</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1288</v>
      </c>
      <c r="AG63" s="844"/>
      <c r="AH63" s="844"/>
      <c r="AI63" s="844"/>
      <c r="AJ63" s="845"/>
      <c r="AK63" s="846"/>
      <c r="AL63" s="841"/>
      <c r="AM63" s="841"/>
      <c r="AN63" s="841"/>
      <c r="AO63" s="841"/>
      <c r="AP63" s="844">
        <f>AP31+AP32</f>
        <v>16900</v>
      </c>
      <c r="AQ63" s="844"/>
      <c r="AR63" s="844"/>
      <c r="AS63" s="844"/>
      <c r="AT63" s="844"/>
      <c r="AU63" s="844">
        <f>AU32</f>
        <v>9214</v>
      </c>
      <c r="AV63" s="844"/>
      <c r="AW63" s="844"/>
      <c r="AX63" s="844"/>
      <c r="AY63" s="844"/>
      <c r="AZ63" s="848"/>
      <c r="BA63" s="848"/>
      <c r="BB63" s="848"/>
      <c r="BC63" s="848"/>
      <c r="BD63" s="848"/>
      <c r="BE63" s="849"/>
      <c r="BF63" s="849"/>
      <c r="BG63" s="849"/>
      <c r="BH63" s="849"/>
      <c r="BI63" s="850"/>
      <c r="BJ63" s="851" t="s">
        <v>138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397</v>
      </c>
      <c r="W66" s="734"/>
      <c r="X66" s="734"/>
      <c r="Y66" s="734"/>
      <c r="Z66" s="735"/>
      <c r="AA66" s="733" t="s">
        <v>398</v>
      </c>
      <c r="AB66" s="734"/>
      <c r="AC66" s="734"/>
      <c r="AD66" s="734"/>
      <c r="AE66" s="735"/>
      <c r="AF66" s="854" t="s">
        <v>399</v>
      </c>
      <c r="AG66" s="815"/>
      <c r="AH66" s="815"/>
      <c r="AI66" s="815"/>
      <c r="AJ66" s="855"/>
      <c r="AK66" s="733" t="s">
        <v>400</v>
      </c>
      <c r="AL66" s="728"/>
      <c r="AM66" s="728"/>
      <c r="AN66" s="728"/>
      <c r="AO66" s="729"/>
      <c r="AP66" s="733" t="s">
        <v>416</v>
      </c>
      <c r="AQ66" s="734"/>
      <c r="AR66" s="734"/>
      <c r="AS66" s="734"/>
      <c r="AT66" s="735"/>
      <c r="AU66" s="733" t="s">
        <v>417</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1035</v>
      </c>
      <c r="R68" s="866"/>
      <c r="S68" s="866"/>
      <c r="T68" s="866"/>
      <c r="U68" s="866"/>
      <c r="V68" s="866">
        <v>1032</v>
      </c>
      <c r="W68" s="866"/>
      <c r="X68" s="866"/>
      <c r="Y68" s="866"/>
      <c r="Z68" s="866"/>
      <c r="AA68" s="866">
        <v>3</v>
      </c>
      <c r="AB68" s="866"/>
      <c r="AC68" s="866"/>
      <c r="AD68" s="866"/>
      <c r="AE68" s="866"/>
      <c r="AF68" s="866">
        <v>3</v>
      </c>
      <c r="AG68" s="866"/>
      <c r="AH68" s="866"/>
      <c r="AI68" s="866"/>
      <c r="AJ68" s="866"/>
      <c r="AK68" s="866">
        <v>27</v>
      </c>
      <c r="AL68" s="866"/>
      <c r="AM68" s="866"/>
      <c r="AN68" s="866"/>
      <c r="AO68" s="866"/>
      <c r="AP68" s="866" t="s">
        <v>580</v>
      </c>
      <c r="AQ68" s="866"/>
      <c r="AR68" s="866"/>
      <c r="AS68" s="866"/>
      <c r="AT68" s="866"/>
      <c r="AU68" s="866" t="s">
        <v>580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12629</v>
      </c>
      <c r="R69" s="830"/>
      <c r="S69" s="830"/>
      <c r="T69" s="830"/>
      <c r="U69" s="830"/>
      <c r="V69" s="830">
        <v>12063</v>
      </c>
      <c r="W69" s="830"/>
      <c r="X69" s="830"/>
      <c r="Y69" s="830"/>
      <c r="Z69" s="830"/>
      <c r="AA69" s="830">
        <v>566</v>
      </c>
      <c r="AB69" s="830"/>
      <c r="AC69" s="830"/>
      <c r="AD69" s="830"/>
      <c r="AE69" s="830"/>
      <c r="AF69" s="830">
        <v>566</v>
      </c>
      <c r="AG69" s="830"/>
      <c r="AH69" s="830"/>
      <c r="AI69" s="830"/>
      <c r="AJ69" s="830"/>
      <c r="AK69" s="830">
        <v>2179</v>
      </c>
      <c r="AL69" s="830"/>
      <c r="AM69" s="830"/>
      <c r="AN69" s="830"/>
      <c r="AO69" s="830"/>
      <c r="AP69" s="830" t="s">
        <v>580</v>
      </c>
      <c r="AQ69" s="830"/>
      <c r="AR69" s="830"/>
      <c r="AS69" s="830"/>
      <c r="AT69" s="830"/>
      <c r="AU69" s="830" t="s">
        <v>580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865</v>
      </c>
      <c r="R70" s="830"/>
      <c r="S70" s="830"/>
      <c r="T70" s="830"/>
      <c r="U70" s="830"/>
      <c r="V70" s="830">
        <v>863</v>
      </c>
      <c r="W70" s="830"/>
      <c r="X70" s="830"/>
      <c r="Y70" s="830"/>
      <c r="Z70" s="830"/>
      <c r="AA70" s="830">
        <v>2</v>
      </c>
      <c r="AB70" s="830"/>
      <c r="AC70" s="830"/>
      <c r="AD70" s="830"/>
      <c r="AE70" s="830"/>
      <c r="AF70" s="830">
        <v>2</v>
      </c>
      <c r="AG70" s="830"/>
      <c r="AH70" s="830"/>
      <c r="AI70" s="830"/>
      <c r="AJ70" s="830"/>
      <c r="AK70" s="830">
        <v>2</v>
      </c>
      <c r="AL70" s="830"/>
      <c r="AM70" s="830"/>
      <c r="AN70" s="830"/>
      <c r="AO70" s="830"/>
      <c r="AP70" s="830" t="s">
        <v>580</v>
      </c>
      <c r="AQ70" s="830"/>
      <c r="AR70" s="830"/>
      <c r="AS70" s="830"/>
      <c r="AT70" s="830"/>
      <c r="AU70" s="830" t="s">
        <v>580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2876</v>
      </c>
      <c r="R71" s="830"/>
      <c r="S71" s="830"/>
      <c r="T71" s="830"/>
      <c r="U71" s="830"/>
      <c r="V71" s="830">
        <v>2833</v>
      </c>
      <c r="W71" s="830"/>
      <c r="X71" s="830"/>
      <c r="Y71" s="830"/>
      <c r="Z71" s="830"/>
      <c r="AA71" s="830">
        <v>43</v>
      </c>
      <c r="AB71" s="830"/>
      <c r="AC71" s="830"/>
      <c r="AD71" s="830"/>
      <c r="AE71" s="830"/>
      <c r="AF71" s="830">
        <v>43</v>
      </c>
      <c r="AG71" s="830"/>
      <c r="AH71" s="830"/>
      <c r="AI71" s="830"/>
      <c r="AJ71" s="830"/>
      <c r="AK71" s="830">
        <v>344</v>
      </c>
      <c r="AL71" s="830"/>
      <c r="AM71" s="830"/>
      <c r="AN71" s="830"/>
      <c r="AO71" s="830"/>
      <c r="AP71" s="830">
        <v>2194</v>
      </c>
      <c r="AQ71" s="830"/>
      <c r="AR71" s="830"/>
      <c r="AS71" s="830"/>
      <c r="AT71" s="830"/>
      <c r="AU71" s="830">
        <v>645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585</v>
      </c>
      <c r="C72" s="874"/>
      <c r="D72" s="874"/>
      <c r="E72" s="874"/>
      <c r="F72" s="874"/>
      <c r="G72" s="874"/>
      <c r="H72" s="874"/>
      <c r="I72" s="874"/>
      <c r="J72" s="874"/>
      <c r="K72" s="874"/>
      <c r="L72" s="874"/>
      <c r="M72" s="874"/>
      <c r="N72" s="874"/>
      <c r="O72" s="874"/>
      <c r="P72" s="875"/>
      <c r="Q72" s="876">
        <v>174</v>
      </c>
      <c r="R72" s="830"/>
      <c r="S72" s="830"/>
      <c r="T72" s="830"/>
      <c r="U72" s="830"/>
      <c r="V72" s="830">
        <v>171</v>
      </c>
      <c r="W72" s="830"/>
      <c r="X72" s="830"/>
      <c r="Y72" s="830"/>
      <c r="Z72" s="830"/>
      <c r="AA72" s="830">
        <v>3</v>
      </c>
      <c r="AB72" s="830"/>
      <c r="AC72" s="830"/>
      <c r="AD72" s="830"/>
      <c r="AE72" s="830"/>
      <c r="AF72" s="830">
        <v>3</v>
      </c>
      <c r="AG72" s="830"/>
      <c r="AH72" s="830"/>
      <c r="AI72" s="830"/>
      <c r="AJ72" s="830"/>
      <c r="AK72" s="830">
        <v>5</v>
      </c>
      <c r="AL72" s="830"/>
      <c r="AM72" s="830"/>
      <c r="AN72" s="830"/>
      <c r="AO72" s="830"/>
      <c r="AP72" s="830" t="s">
        <v>580</v>
      </c>
      <c r="AQ72" s="830"/>
      <c r="AR72" s="830"/>
      <c r="AS72" s="830"/>
      <c r="AT72" s="830"/>
      <c r="AU72" s="830" t="s">
        <v>580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586</v>
      </c>
      <c r="C73" s="874"/>
      <c r="D73" s="874"/>
      <c r="E73" s="874"/>
      <c r="F73" s="874"/>
      <c r="G73" s="874"/>
      <c r="H73" s="874"/>
      <c r="I73" s="874"/>
      <c r="J73" s="874"/>
      <c r="K73" s="874"/>
      <c r="L73" s="874"/>
      <c r="M73" s="874"/>
      <c r="N73" s="874"/>
      <c r="O73" s="874"/>
      <c r="P73" s="875"/>
      <c r="Q73" s="876">
        <v>245</v>
      </c>
      <c r="R73" s="830"/>
      <c r="S73" s="830"/>
      <c r="T73" s="830"/>
      <c r="U73" s="830"/>
      <c r="V73" s="830">
        <v>185</v>
      </c>
      <c r="W73" s="830"/>
      <c r="X73" s="830"/>
      <c r="Y73" s="830"/>
      <c r="Z73" s="830"/>
      <c r="AA73" s="830">
        <v>61</v>
      </c>
      <c r="AB73" s="830"/>
      <c r="AC73" s="830"/>
      <c r="AD73" s="830"/>
      <c r="AE73" s="830"/>
      <c r="AF73" s="830">
        <v>61</v>
      </c>
      <c r="AG73" s="830"/>
      <c r="AH73" s="830"/>
      <c r="AI73" s="830"/>
      <c r="AJ73" s="830"/>
      <c r="AK73" s="830">
        <v>35</v>
      </c>
      <c r="AL73" s="830"/>
      <c r="AM73" s="830"/>
      <c r="AN73" s="830"/>
      <c r="AO73" s="830"/>
      <c r="AP73" s="830" t="s">
        <v>580</v>
      </c>
      <c r="AQ73" s="830"/>
      <c r="AR73" s="830"/>
      <c r="AS73" s="830"/>
      <c r="AT73" s="830"/>
      <c r="AU73" s="830" t="s">
        <v>580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587</v>
      </c>
      <c r="C74" s="874"/>
      <c r="D74" s="874"/>
      <c r="E74" s="874"/>
      <c r="F74" s="874"/>
      <c r="G74" s="874"/>
      <c r="H74" s="874"/>
      <c r="I74" s="874"/>
      <c r="J74" s="874"/>
      <c r="K74" s="874"/>
      <c r="L74" s="874"/>
      <c r="M74" s="874"/>
      <c r="N74" s="874"/>
      <c r="O74" s="874"/>
      <c r="P74" s="875"/>
      <c r="Q74" s="876">
        <v>272540</v>
      </c>
      <c r="R74" s="830"/>
      <c r="S74" s="830"/>
      <c r="T74" s="830"/>
      <c r="U74" s="830"/>
      <c r="V74" s="830">
        <v>265731</v>
      </c>
      <c r="W74" s="830"/>
      <c r="X74" s="830"/>
      <c r="Y74" s="830"/>
      <c r="Z74" s="830"/>
      <c r="AA74" s="830">
        <v>6809</v>
      </c>
      <c r="AB74" s="830"/>
      <c r="AC74" s="830"/>
      <c r="AD74" s="830"/>
      <c r="AE74" s="830"/>
      <c r="AF74" s="830">
        <v>6809</v>
      </c>
      <c r="AG74" s="830"/>
      <c r="AH74" s="830"/>
      <c r="AI74" s="830"/>
      <c r="AJ74" s="830"/>
      <c r="AK74" s="830">
        <v>8222</v>
      </c>
      <c r="AL74" s="830"/>
      <c r="AM74" s="830"/>
      <c r="AN74" s="830"/>
      <c r="AO74" s="830"/>
      <c r="AP74" s="830" t="s">
        <v>580</v>
      </c>
      <c r="AQ74" s="830"/>
      <c r="AR74" s="830"/>
      <c r="AS74" s="830"/>
      <c r="AT74" s="830"/>
      <c r="AU74" s="830" t="s">
        <v>580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7487</v>
      </c>
      <c r="AG88" s="844"/>
      <c r="AH88" s="844"/>
      <c r="AI88" s="844"/>
      <c r="AJ88" s="844"/>
      <c r="AK88" s="841"/>
      <c r="AL88" s="841"/>
      <c r="AM88" s="841"/>
      <c r="AN88" s="841"/>
      <c r="AO88" s="841"/>
      <c r="AP88" s="844">
        <v>2194</v>
      </c>
      <c r="AQ88" s="844"/>
      <c r="AR88" s="844"/>
      <c r="AS88" s="844"/>
      <c r="AT88" s="844"/>
      <c r="AU88" s="844">
        <v>645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364</v>
      </c>
      <c r="CS102" s="852"/>
      <c r="CT102" s="852"/>
      <c r="CU102" s="852"/>
      <c r="CV102" s="891"/>
      <c r="CW102" s="890"/>
      <c r="CX102" s="852"/>
      <c r="CY102" s="852"/>
      <c r="CZ102" s="852"/>
      <c r="DA102" s="891"/>
      <c r="DB102" s="890">
        <v>257</v>
      </c>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310</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310</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310</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1988266</v>
      </c>
      <c r="AB110" s="900"/>
      <c r="AC110" s="900"/>
      <c r="AD110" s="900"/>
      <c r="AE110" s="901"/>
      <c r="AF110" s="902">
        <v>2011579</v>
      </c>
      <c r="AG110" s="900"/>
      <c r="AH110" s="900"/>
      <c r="AI110" s="900"/>
      <c r="AJ110" s="901"/>
      <c r="AK110" s="902">
        <v>2094455</v>
      </c>
      <c r="AL110" s="900"/>
      <c r="AM110" s="900"/>
      <c r="AN110" s="900"/>
      <c r="AO110" s="901"/>
      <c r="AP110" s="903">
        <v>18.5</v>
      </c>
      <c r="AQ110" s="904"/>
      <c r="AR110" s="904"/>
      <c r="AS110" s="904"/>
      <c r="AT110" s="905"/>
      <c r="AU110" s="906" t="s">
        <v>74</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22782907</v>
      </c>
      <c r="BR110" s="931"/>
      <c r="BS110" s="931"/>
      <c r="BT110" s="931"/>
      <c r="BU110" s="931"/>
      <c r="BV110" s="931">
        <v>22680931</v>
      </c>
      <c r="BW110" s="931"/>
      <c r="BX110" s="931"/>
      <c r="BY110" s="931"/>
      <c r="BZ110" s="931"/>
      <c r="CA110" s="931">
        <v>21713813</v>
      </c>
      <c r="CB110" s="931"/>
      <c r="CC110" s="931"/>
      <c r="CD110" s="931"/>
      <c r="CE110" s="931"/>
      <c r="CF110" s="944">
        <v>192.2</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435</v>
      </c>
      <c r="DH110" s="931"/>
      <c r="DI110" s="931"/>
      <c r="DJ110" s="931"/>
      <c r="DK110" s="931"/>
      <c r="DL110" s="931" t="s">
        <v>435</v>
      </c>
      <c r="DM110" s="931"/>
      <c r="DN110" s="931"/>
      <c r="DO110" s="931"/>
      <c r="DP110" s="931"/>
      <c r="DQ110" s="931" t="s">
        <v>435</v>
      </c>
      <c r="DR110" s="931"/>
      <c r="DS110" s="931"/>
      <c r="DT110" s="931"/>
      <c r="DU110" s="931"/>
      <c r="DV110" s="932" t="s">
        <v>435</v>
      </c>
      <c r="DW110" s="932"/>
      <c r="DX110" s="932"/>
      <c r="DY110" s="932"/>
      <c r="DZ110" s="933"/>
    </row>
    <row r="111" spans="1:131" s="230" customFormat="1" ht="26.25" customHeight="1" x14ac:dyDescent="0.15">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435</v>
      </c>
      <c r="AB111" s="938"/>
      <c r="AC111" s="938"/>
      <c r="AD111" s="938"/>
      <c r="AE111" s="939"/>
      <c r="AF111" s="940" t="s">
        <v>435</v>
      </c>
      <c r="AG111" s="938"/>
      <c r="AH111" s="938"/>
      <c r="AI111" s="938"/>
      <c r="AJ111" s="939"/>
      <c r="AK111" s="940" t="s">
        <v>435</v>
      </c>
      <c r="AL111" s="938"/>
      <c r="AM111" s="938"/>
      <c r="AN111" s="938"/>
      <c r="AO111" s="939"/>
      <c r="AP111" s="941" t="s">
        <v>435</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t="s">
        <v>138</v>
      </c>
      <c r="BR111" s="926"/>
      <c r="BS111" s="926"/>
      <c r="BT111" s="926"/>
      <c r="BU111" s="926"/>
      <c r="BV111" s="926" t="s">
        <v>438</v>
      </c>
      <c r="BW111" s="926"/>
      <c r="BX111" s="926"/>
      <c r="BY111" s="926"/>
      <c r="BZ111" s="926"/>
      <c r="CA111" s="926" t="s">
        <v>439</v>
      </c>
      <c r="CB111" s="926"/>
      <c r="CC111" s="926"/>
      <c r="CD111" s="926"/>
      <c r="CE111" s="926"/>
      <c r="CF111" s="920" t="s">
        <v>440</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138</v>
      </c>
      <c r="DH111" s="926"/>
      <c r="DI111" s="926"/>
      <c r="DJ111" s="926"/>
      <c r="DK111" s="926"/>
      <c r="DL111" s="926" t="s">
        <v>138</v>
      </c>
      <c r="DM111" s="926"/>
      <c r="DN111" s="926"/>
      <c r="DO111" s="926"/>
      <c r="DP111" s="926"/>
      <c r="DQ111" s="926" t="s">
        <v>138</v>
      </c>
      <c r="DR111" s="926"/>
      <c r="DS111" s="926"/>
      <c r="DT111" s="926"/>
      <c r="DU111" s="926"/>
      <c r="DV111" s="927" t="s">
        <v>138</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138</v>
      </c>
      <c r="AB112" s="959"/>
      <c r="AC112" s="959"/>
      <c r="AD112" s="959"/>
      <c r="AE112" s="960"/>
      <c r="AF112" s="961" t="s">
        <v>444</v>
      </c>
      <c r="AG112" s="959"/>
      <c r="AH112" s="959"/>
      <c r="AI112" s="959"/>
      <c r="AJ112" s="960"/>
      <c r="AK112" s="961" t="s">
        <v>138</v>
      </c>
      <c r="AL112" s="959"/>
      <c r="AM112" s="959"/>
      <c r="AN112" s="959"/>
      <c r="AO112" s="960"/>
      <c r="AP112" s="962" t="s">
        <v>445</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11025809</v>
      </c>
      <c r="BR112" s="926"/>
      <c r="BS112" s="926"/>
      <c r="BT112" s="926"/>
      <c r="BU112" s="926"/>
      <c r="BV112" s="926">
        <v>10219845</v>
      </c>
      <c r="BW112" s="926"/>
      <c r="BX112" s="926"/>
      <c r="BY112" s="926"/>
      <c r="BZ112" s="926"/>
      <c r="CA112" s="926">
        <v>9213742</v>
      </c>
      <c r="CB112" s="926"/>
      <c r="CC112" s="926"/>
      <c r="CD112" s="926"/>
      <c r="CE112" s="926"/>
      <c r="CF112" s="920">
        <v>81.599999999999994</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138</v>
      </c>
      <c r="DH112" s="926"/>
      <c r="DI112" s="926"/>
      <c r="DJ112" s="926"/>
      <c r="DK112" s="926"/>
      <c r="DL112" s="926" t="s">
        <v>444</v>
      </c>
      <c r="DM112" s="926"/>
      <c r="DN112" s="926"/>
      <c r="DO112" s="926"/>
      <c r="DP112" s="926"/>
      <c r="DQ112" s="926" t="s">
        <v>448</v>
      </c>
      <c r="DR112" s="926"/>
      <c r="DS112" s="926"/>
      <c r="DT112" s="926"/>
      <c r="DU112" s="926"/>
      <c r="DV112" s="927" t="s">
        <v>449</v>
      </c>
      <c r="DW112" s="927"/>
      <c r="DX112" s="927"/>
      <c r="DY112" s="927"/>
      <c r="DZ112" s="928"/>
    </row>
    <row r="113" spans="1:130" s="230" customFormat="1" ht="26.25" customHeight="1" x14ac:dyDescent="0.15">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882087</v>
      </c>
      <c r="AB113" s="938"/>
      <c r="AC113" s="938"/>
      <c r="AD113" s="938"/>
      <c r="AE113" s="939"/>
      <c r="AF113" s="940">
        <v>887134</v>
      </c>
      <c r="AG113" s="938"/>
      <c r="AH113" s="938"/>
      <c r="AI113" s="938"/>
      <c r="AJ113" s="939"/>
      <c r="AK113" s="940">
        <v>910655</v>
      </c>
      <c r="AL113" s="938"/>
      <c r="AM113" s="938"/>
      <c r="AN113" s="938"/>
      <c r="AO113" s="939"/>
      <c r="AP113" s="941">
        <v>8.1</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607358</v>
      </c>
      <c r="BR113" s="926"/>
      <c r="BS113" s="926"/>
      <c r="BT113" s="926"/>
      <c r="BU113" s="926"/>
      <c r="BV113" s="926">
        <v>624409</v>
      </c>
      <c r="BW113" s="926"/>
      <c r="BX113" s="926"/>
      <c r="BY113" s="926"/>
      <c r="BZ113" s="926"/>
      <c r="CA113" s="926">
        <v>644989</v>
      </c>
      <c r="CB113" s="926"/>
      <c r="CC113" s="926"/>
      <c r="CD113" s="926"/>
      <c r="CE113" s="926"/>
      <c r="CF113" s="920">
        <v>5.7</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138</v>
      </c>
      <c r="DH113" s="959"/>
      <c r="DI113" s="959"/>
      <c r="DJ113" s="959"/>
      <c r="DK113" s="960"/>
      <c r="DL113" s="961" t="s">
        <v>453</v>
      </c>
      <c r="DM113" s="959"/>
      <c r="DN113" s="959"/>
      <c r="DO113" s="959"/>
      <c r="DP113" s="960"/>
      <c r="DQ113" s="961" t="s">
        <v>138</v>
      </c>
      <c r="DR113" s="959"/>
      <c r="DS113" s="959"/>
      <c r="DT113" s="959"/>
      <c r="DU113" s="960"/>
      <c r="DV113" s="962" t="s">
        <v>138</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22537</v>
      </c>
      <c r="AB114" s="959"/>
      <c r="AC114" s="959"/>
      <c r="AD114" s="959"/>
      <c r="AE114" s="960"/>
      <c r="AF114" s="961">
        <v>44561</v>
      </c>
      <c r="AG114" s="959"/>
      <c r="AH114" s="959"/>
      <c r="AI114" s="959"/>
      <c r="AJ114" s="960"/>
      <c r="AK114" s="961">
        <v>41463</v>
      </c>
      <c r="AL114" s="959"/>
      <c r="AM114" s="959"/>
      <c r="AN114" s="959"/>
      <c r="AO114" s="960"/>
      <c r="AP114" s="962">
        <v>0.4</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1140366</v>
      </c>
      <c r="BR114" s="926"/>
      <c r="BS114" s="926"/>
      <c r="BT114" s="926"/>
      <c r="BU114" s="926"/>
      <c r="BV114" s="926">
        <v>1139175</v>
      </c>
      <c r="BW114" s="926"/>
      <c r="BX114" s="926"/>
      <c r="BY114" s="926"/>
      <c r="BZ114" s="926"/>
      <c r="CA114" s="926">
        <v>1142716</v>
      </c>
      <c r="CB114" s="926"/>
      <c r="CC114" s="926"/>
      <c r="CD114" s="926"/>
      <c r="CE114" s="926"/>
      <c r="CF114" s="920">
        <v>10.1</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138</v>
      </c>
      <c r="DH114" s="959"/>
      <c r="DI114" s="959"/>
      <c r="DJ114" s="959"/>
      <c r="DK114" s="960"/>
      <c r="DL114" s="961" t="s">
        <v>138</v>
      </c>
      <c r="DM114" s="959"/>
      <c r="DN114" s="959"/>
      <c r="DO114" s="959"/>
      <c r="DP114" s="960"/>
      <c r="DQ114" s="961" t="s">
        <v>138</v>
      </c>
      <c r="DR114" s="959"/>
      <c r="DS114" s="959"/>
      <c r="DT114" s="959"/>
      <c r="DU114" s="960"/>
      <c r="DV114" s="962" t="s">
        <v>138</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2101</v>
      </c>
      <c r="AB115" s="938"/>
      <c r="AC115" s="938"/>
      <c r="AD115" s="938"/>
      <c r="AE115" s="939"/>
      <c r="AF115" s="940" t="s">
        <v>438</v>
      </c>
      <c r="AG115" s="938"/>
      <c r="AH115" s="938"/>
      <c r="AI115" s="938"/>
      <c r="AJ115" s="939"/>
      <c r="AK115" s="940" t="s">
        <v>449</v>
      </c>
      <c r="AL115" s="938"/>
      <c r="AM115" s="938"/>
      <c r="AN115" s="938"/>
      <c r="AO115" s="939"/>
      <c r="AP115" s="941" t="s">
        <v>458</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v>6024</v>
      </c>
      <c r="BR115" s="926"/>
      <c r="BS115" s="926"/>
      <c r="BT115" s="926"/>
      <c r="BU115" s="926"/>
      <c r="BV115" s="926">
        <v>6130</v>
      </c>
      <c r="BW115" s="926"/>
      <c r="BX115" s="926"/>
      <c r="BY115" s="926"/>
      <c r="BZ115" s="926"/>
      <c r="CA115" s="926">
        <v>316</v>
      </c>
      <c r="CB115" s="926"/>
      <c r="CC115" s="926"/>
      <c r="CD115" s="926"/>
      <c r="CE115" s="926"/>
      <c r="CF115" s="920">
        <v>0</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449</v>
      </c>
      <c r="DH115" s="959"/>
      <c r="DI115" s="959"/>
      <c r="DJ115" s="959"/>
      <c r="DK115" s="960"/>
      <c r="DL115" s="961" t="s">
        <v>439</v>
      </c>
      <c r="DM115" s="959"/>
      <c r="DN115" s="959"/>
      <c r="DO115" s="959"/>
      <c r="DP115" s="960"/>
      <c r="DQ115" s="961" t="s">
        <v>138</v>
      </c>
      <c r="DR115" s="959"/>
      <c r="DS115" s="959"/>
      <c r="DT115" s="959"/>
      <c r="DU115" s="960"/>
      <c r="DV115" s="962" t="s">
        <v>138</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458</v>
      </c>
      <c r="AB116" s="959"/>
      <c r="AC116" s="959"/>
      <c r="AD116" s="959"/>
      <c r="AE116" s="960"/>
      <c r="AF116" s="961" t="s">
        <v>138</v>
      </c>
      <c r="AG116" s="959"/>
      <c r="AH116" s="959"/>
      <c r="AI116" s="959"/>
      <c r="AJ116" s="960"/>
      <c r="AK116" s="961" t="s">
        <v>138</v>
      </c>
      <c r="AL116" s="959"/>
      <c r="AM116" s="959"/>
      <c r="AN116" s="959"/>
      <c r="AO116" s="960"/>
      <c r="AP116" s="962" t="s">
        <v>138</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138</v>
      </c>
      <c r="BR116" s="926"/>
      <c r="BS116" s="926"/>
      <c r="BT116" s="926"/>
      <c r="BU116" s="926"/>
      <c r="BV116" s="926" t="s">
        <v>138</v>
      </c>
      <c r="BW116" s="926"/>
      <c r="BX116" s="926"/>
      <c r="BY116" s="926"/>
      <c r="BZ116" s="926"/>
      <c r="CA116" s="926" t="s">
        <v>138</v>
      </c>
      <c r="CB116" s="926"/>
      <c r="CC116" s="926"/>
      <c r="CD116" s="926"/>
      <c r="CE116" s="926"/>
      <c r="CF116" s="920" t="s">
        <v>438</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138</v>
      </c>
      <c r="DH116" s="959"/>
      <c r="DI116" s="959"/>
      <c r="DJ116" s="959"/>
      <c r="DK116" s="960"/>
      <c r="DL116" s="961" t="s">
        <v>438</v>
      </c>
      <c r="DM116" s="959"/>
      <c r="DN116" s="959"/>
      <c r="DO116" s="959"/>
      <c r="DP116" s="960"/>
      <c r="DQ116" s="961" t="s">
        <v>444</v>
      </c>
      <c r="DR116" s="959"/>
      <c r="DS116" s="959"/>
      <c r="DT116" s="959"/>
      <c r="DU116" s="960"/>
      <c r="DV116" s="962" t="s">
        <v>138</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2894991</v>
      </c>
      <c r="AB117" s="979"/>
      <c r="AC117" s="979"/>
      <c r="AD117" s="979"/>
      <c r="AE117" s="980"/>
      <c r="AF117" s="981">
        <v>2943274</v>
      </c>
      <c r="AG117" s="979"/>
      <c r="AH117" s="979"/>
      <c r="AI117" s="979"/>
      <c r="AJ117" s="980"/>
      <c r="AK117" s="981">
        <v>3046573</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445</v>
      </c>
      <c r="BR117" s="926"/>
      <c r="BS117" s="926"/>
      <c r="BT117" s="926"/>
      <c r="BU117" s="926"/>
      <c r="BV117" s="926" t="s">
        <v>138</v>
      </c>
      <c r="BW117" s="926"/>
      <c r="BX117" s="926"/>
      <c r="BY117" s="926"/>
      <c r="BZ117" s="926"/>
      <c r="CA117" s="926" t="s">
        <v>138</v>
      </c>
      <c r="CB117" s="926"/>
      <c r="CC117" s="926"/>
      <c r="CD117" s="926"/>
      <c r="CE117" s="926"/>
      <c r="CF117" s="920" t="s">
        <v>445</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445</v>
      </c>
      <c r="DH117" s="959"/>
      <c r="DI117" s="959"/>
      <c r="DJ117" s="959"/>
      <c r="DK117" s="960"/>
      <c r="DL117" s="961" t="s">
        <v>445</v>
      </c>
      <c r="DM117" s="959"/>
      <c r="DN117" s="959"/>
      <c r="DO117" s="959"/>
      <c r="DP117" s="960"/>
      <c r="DQ117" s="961" t="s">
        <v>440</v>
      </c>
      <c r="DR117" s="959"/>
      <c r="DS117" s="959"/>
      <c r="DT117" s="959"/>
      <c r="DU117" s="960"/>
      <c r="DV117" s="962" t="s">
        <v>138</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310</v>
      </c>
      <c r="AL118" s="893"/>
      <c r="AM118" s="893"/>
      <c r="AN118" s="893"/>
      <c r="AO118" s="894"/>
      <c r="AP118" s="970" t="s">
        <v>429</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438</v>
      </c>
      <c r="BR118" s="1000"/>
      <c r="BS118" s="1000"/>
      <c r="BT118" s="1000"/>
      <c r="BU118" s="1000"/>
      <c r="BV118" s="1000" t="s">
        <v>138</v>
      </c>
      <c r="BW118" s="1000"/>
      <c r="BX118" s="1000"/>
      <c r="BY118" s="1000"/>
      <c r="BZ118" s="1000"/>
      <c r="CA118" s="1000" t="s">
        <v>458</v>
      </c>
      <c r="CB118" s="1000"/>
      <c r="CC118" s="1000"/>
      <c r="CD118" s="1000"/>
      <c r="CE118" s="1000"/>
      <c r="CF118" s="920" t="s">
        <v>138</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445</v>
      </c>
      <c r="DH118" s="959"/>
      <c r="DI118" s="959"/>
      <c r="DJ118" s="959"/>
      <c r="DK118" s="960"/>
      <c r="DL118" s="961" t="s">
        <v>138</v>
      </c>
      <c r="DM118" s="959"/>
      <c r="DN118" s="959"/>
      <c r="DO118" s="959"/>
      <c r="DP118" s="960"/>
      <c r="DQ118" s="961" t="s">
        <v>138</v>
      </c>
      <c r="DR118" s="959"/>
      <c r="DS118" s="959"/>
      <c r="DT118" s="959"/>
      <c r="DU118" s="960"/>
      <c r="DV118" s="962" t="s">
        <v>438</v>
      </c>
      <c r="DW118" s="963"/>
      <c r="DX118" s="963"/>
      <c r="DY118" s="963"/>
      <c r="DZ118" s="964"/>
    </row>
    <row r="119" spans="1:130" s="230" customFormat="1" ht="26.25" customHeight="1" x14ac:dyDescent="0.15">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138</v>
      </c>
      <c r="AB119" s="900"/>
      <c r="AC119" s="900"/>
      <c r="AD119" s="900"/>
      <c r="AE119" s="901"/>
      <c r="AF119" s="902" t="s">
        <v>439</v>
      </c>
      <c r="AG119" s="900"/>
      <c r="AH119" s="900"/>
      <c r="AI119" s="900"/>
      <c r="AJ119" s="901"/>
      <c r="AK119" s="902" t="s">
        <v>449</v>
      </c>
      <c r="AL119" s="900"/>
      <c r="AM119" s="900"/>
      <c r="AN119" s="900"/>
      <c r="AO119" s="901"/>
      <c r="AP119" s="903" t="s">
        <v>445</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469</v>
      </c>
      <c r="BP119" s="1005"/>
      <c r="BQ119" s="999">
        <v>35562464</v>
      </c>
      <c r="BR119" s="1000"/>
      <c r="BS119" s="1000"/>
      <c r="BT119" s="1000"/>
      <c r="BU119" s="1000"/>
      <c r="BV119" s="1000">
        <v>34670490</v>
      </c>
      <c r="BW119" s="1000"/>
      <c r="BX119" s="1000"/>
      <c r="BY119" s="1000"/>
      <c r="BZ119" s="1000"/>
      <c r="CA119" s="1000">
        <v>32715576</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439</v>
      </c>
      <c r="DH119" s="986"/>
      <c r="DI119" s="986"/>
      <c r="DJ119" s="986"/>
      <c r="DK119" s="987"/>
      <c r="DL119" s="985" t="s">
        <v>458</v>
      </c>
      <c r="DM119" s="986"/>
      <c r="DN119" s="986"/>
      <c r="DO119" s="986"/>
      <c r="DP119" s="987"/>
      <c r="DQ119" s="985" t="s">
        <v>471</v>
      </c>
      <c r="DR119" s="986"/>
      <c r="DS119" s="986"/>
      <c r="DT119" s="986"/>
      <c r="DU119" s="987"/>
      <c r="DV119" s="988" t="s">
        <v>138</v>
      </c>
      <c r="DW119" s="989"/>
      <c r="DX119" s="989"/>
      <c r="DY119" s="989"/>
      <c r="DZ119" s="990"/>
    </row>
    <row r="120" spans="1:130" s="230" customFormat="1" ht="26.25" customHeight="1" x14ac:dyDescent="0.15">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458</v>
      </c>
      <c r="AB120" s="959"/>
      <c r="AC120" s="959"/>
      <c r="AD120" s="959"/>
      <c r="AE120" s="960"/>
      <c r="AF120" s="961" t="s">
        <v>138</v>
      </c>
      <c r="AG120" s="959"/>
      <c r="AH120" s="959"/>
      <c r="AI120" s="959"/>
      <c r="AJ120" s="960"/>
      <c r="AK120" s="961" t="s">
        <v>472</v>
      </c>
      <c r="AL120" s="959"/>
      <c r="AM120" s="959"/>
      <c r="AN120" s="959"/>
      <c r="AO120" s="960"/>
      <c r="AP120" s="962" t="s">
        <v>444</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9849032</v>
      </c>
      <c r="BR120" s="931"/>
      <c r="BS120" s="931"/>
      <c r="BT120" s="931"/>
      <c r="BU120" s="931"/>
      <c r="BV120" s="931">
        <v>10600667</v>
      </c>
      <c r="BW120" s="931"/>
      <c r="BX120" s="931"/>
      <c r="BY120" s="931"/>
      <c r="BZ120" s="931"/>
      <c r="CA120" s="931">
        <v>10755251</v>
      </c>
      <c r="CB120" s="931"/>
      <c r="CC120" s="931"/>
      <c r="CD120" s="931"/>
      <c r="CE120" s="931"/>
      <c r="CF120" s="944">
        <v>95.2</v>
      </c>
      <c r="CG120" s="945"/>
      <c r="CH120" s="945"/>
      <c r="CI120" s="945"/>
      <c r="CJ120" s="945"/>
      <c r="CK120" s="1006" t="s">
        <v>475</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11025809</v>
      </c>
      <c r="DH120" s="931"/>
      <c r="DI120" s="931"/>
      <c r="DJ120" s="931"/>
      <c r="DK120" s="931"/>
      <c r="DL120" s="931">
        <v>10219845</v>
      </c>
      <c r="DM120" s="931"/>
      <c r="DN120" s="931"/>
      <c r="DO120" s="931"/>
      <c r="DP120" s="931"/>
      <c r="DQ120" s="931">
        <v>9213742</v>
      </c>
      <c r="DR120" s="931"/>
      <c r="DS120" s="931"/>
      <c r="DT120" s="931"/>
      <c r="DU120" s="931"/>
      <c r="DV120" s="932">
        <v>81.599999999999994</v>
      </c>
      <c r="DW120" s="932"/>
      <c r="DX120" s="932"/>
      <c r="DY120" s="932"/>
      <c r="DZ120" s="933"/>
    </row>
    <row r="121" spans="1:130" s="230" customFormat="1" ht="26.25" customHeight="1" x14ac:dyDescent="0.15">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440</v>
      </c>
      <c r="AB121" s="959"/>
      <c r="AC121" s="959"/>
      <c r="AD121" s="959"/>
      <c r="AE121" s="960"/>
      <c r="AF121" s="961" t="s">
        <v>445</v>
      </c>
      <c r="AG121" s="959"/>
      <c r="AH121" s="959"/>
      <c r="AI121" s="959"/>
      <c r="AJ121" s="960"/>
      <c r="AK121" s="961" t="s">
        <v>472</v>
      </c>
      <c r="AL121" s="959"/>
      <c r="AM121" s="959"/>
      <c r="AN121" s="959"/>
      <c r="AO121" s="960"/>
      <c r="AP121" s="962" t="s">
        <v>138</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7196127</v>
      </c>
      <c r="BR121" s="926"/>
      <c r="BS121" s="926"/>
      <c r="BT121" s="926"/>
      <c r="BU121" s="926"/>
      <c r="BV121" s="926">
        <v>7269789</v>
      </c>
      <c r="BW121" s="926"/>
      <c r="BX121" s="926"/>
      <c r="BY121" s="926"/>
      <c r="BZ121" s="926"/>
      <c r="CA121" s="926">
        <v>6860484</v>
      </c>
      <c r="CB121" s="926"/>
      <c r="CC121" s="926"/>
      <c r="CD121" s="926"/>
      <c r="CE121" s="926"/>
      <c r="CF121" s="920">
        <v>60.7</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t="s">
        <v>138</v>
      </c>
      <c r="DH121" s="926"/>
      <c r="DI121" s="926"/>
      <c r="DJ121" s="926"/>
      <c r="DK121" s="926"/>
      <c r="DL121" s="926" t="s">
        <v>138</v>
      </c>
      <c r="DM121" s="926"/>
      <c r="DN121" s="926"/>
      <c r="DO121" s="926"/>
      <c r="DP121" s="926"/>
      <c r="DQ121" s="926" t="s">
        <v>445</v>
      </c>
      <c r="DR121" s="926"/>
      <c r="DS121" s="926"/>
      <c r="DT121" s="926"/>
      <c r="DU121" s="926"/>
      <c r="DV121" s="927" t="s">
        <v>138</v>
      </c>
      <c r="DW121" s="927"/>
      <c r="DX121" s="927"/>
      <c r="DY121" s="927"/>
      <c r="DZ121" s="928"/>
    </row>
    <row r="122" spans="1:130" s="230" customFormat="1" ht="26.25" customHeight="1" x14ac:dyDescent="0.15">
      <c r="A122" s="1057"/>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138</v>
      </c>
      <c r="AB122" s="959"/>
      <c r="AC122" s="959"/>
      <c r="AD122" s="959"/>
      <c r="AE122" s="960"/>
      <c r="AF122" s="961" t="s">
        <v>138</v>
      </c>
      <c r="AG122" s="959"/>
      <c r="AH122" s="959"/>
      <c r="AI122" s="959"/>
      <c r="AJ122" s="960"/>
      <c r="AK122" s="961" t="s">
        <v>458</v>
      </c>
      <c r="AL122" s="959"/>
      <c r="AM122" s="959"/>
      <c r="AN122" s="959"/>
      <c r="AO122" s="960"/>
      <c r="AP122" s="962" t="s">
        <v>449</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21606995</v>
      </c>
      <c r="BR122" s="1000"/>
      <c r="BS122" s="1000"/>
      <c r="BT122" s="1000"/>
      <c r="BU122" s="1000"/>
      <c r="BV122" s="1000">
        <v>21084169</v>
      </c>
      <c r="BW122" s="1000"/>
      <c r="BX122" s="1000"/>
      <c r="BY122" s="1000"/>
      <c r="BZ122" s="1000"/>
      <c r="CA122" s="1000">
        <v>20271930</v>
      </c>
      <c r="CB122" s="1000"/>
      <c r="CC122" s="1000"/>
      <c r="CD122" s="1000"/>
      <c r="CE122" s="1000"/>
      <c r="CF122" s="1017">
        <v>179.4</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444</v>
      </c>
      <c r="DH122" s="926"/>
      <c r="DI122" s="926"/>
      <c r="DJ122" s="926"/>
      <c r="DK122" s="926"/>
      <c r="DL122" s="926" t="s">
        <v>472</v>
      </c>
      <c r="DM122" s="926"/>
      <c r="DN122" s="926"/>
      <c r="DO122" s="926"/>
      <c r="DP122" s="926"/>
      <c r="DQ122" s="926" t="s">
        <v>480</v>
      </c>
      <c r="DR122" s="926"/>
      <c r="DS122" s="926"/>
      <c r="DT122" s="926"/>
      <c r="DU122" s="926"/>
      <c r="DV122" s="927" t="s">
        <v>445</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2101</v>
      </c>
      <c r="AB123" s="959"/>
      <c r="AC123" s="959"/>
      <c r="AD123" s="959"/>
      <c r="AE123" s="960"/>
      <c r="AF123" s="961" t="s">
        <v>138</v>
      </c>
      <c r="AG123" s="959"/>
      <c r="AH123" s="959"/>
      <c r="AI123" s="959"/>
      <c r="AJ123" s="960"/>
      <c r="AK123" s="961" t="s">
        <v>438</v>
      </c>
      <c r="AL123" s="959"/>
      <c r="AM123" s="959"/>
      <c r="AN123" s="959"/>
      <c r="AO123" s="960"/>
      <c r="AP123" s="962" t="s">
        <v>138</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481</v>
      </c>
      <c r="BP123" s="1005"/>
      <c r="BQ123" s="1063">
        <v>38652154</v>
      </c>
      <c r="BR123" s="1064"/>
      <c r="BS123" s="1064"/>
      <c r="BT123" s="1064"/>
      <c r="BU123" s="1064"/>
      <c r="BV123" s="1064">
        <v>38954625</v>
      </c>
      <c r="BW123" s="1064"/>
      <c r="BX123" s="1064"/>
      <c r="BY123" s="1064"/>
      <c r="BZ123" s="1064"/>
      <c r="CA123" s="1064">
        <v>37887665</v>
      </c>
      <c r="CB123" s="1064"/>
      <c r="CC123" s="1064"/>
      <c r="CD123" s="1064"/>
      <c r="CE123" s="1064"/>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t="s">
        <v>445</v>
      </c>
      <c r="DH123" s="959"/>
      <c r="DI123" s="959"/>
      <c r="DJ123" s="959"/>
      <c r="DK123" s="960"/>
      <c r="DL123" s="961" t="s">
        <v>445</v>
      </c>
      <c r="DM123" s="959"/>
      <c r="DN123" s="959"/>
      <c r="DO123" s="959"/>
      <c r="DP123" s="960"/>
      <c r="DQ123" s="961" t="s">
        <v>138</v>
      </c>
      <c r="DR123" s="959"/>
      <c r="DS123" s="959"/>
      <c r="DT123" s="959"/>
      <c r="DU123" s="960"/>
      <c r="DV123" s="962" t="s">
        <v>438</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444</v>
      </c>
      <c r="AB124" s="959"/>
      <c r="AC124" s="959"/>
      <c r="AD124" s="959"/>
      <c r="AE124" s="960"/>
      <c r="AF124" s="961" t="s">
        <v>438</v>
      </c>
      <c r="AG124" s="959"/>
      <c r="AH124" s="959"/>
      <c r="AI124" s="959"/>
      <c r="AJ124" s="960"/>
      <c r="AK124" s="961" t="s">
        <v>138</v>
      </c>
      <c r="AL124" s="959"/>
      <c r="AM124" s="959"/>
      <c r="AN124" s="959"/>
      <c r="AO124" s="960"/>
      <c r="AP124" s="962" t="s">
        <v>439</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448</v>
      </c>
      <c r="BR124" s="1027"/>
      <c r="BS124" s="1027"/>
      <c r="BT124" s="1027"/>
      <c r="BU124" s="1027"/>
      <c r="BV124" s="1027" t="s">
        <v>138</v>
      </c>
      <c r="BW124" s="1027"/>
      <c r="BX124" s="1027"/>
      <c r="BY124" s="1027"/>
      <c r="BZ124" s="1027"/>
      <c r="CA124" s="1027" t="s">
        <v>440</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471</v>
      </c>
      <c r="DH124" s="986"/>
      <c r="DI124" s="986"/>
      <c r="DJ124" s="986"/>
      <c r="DK124" s="987"/>
      <c r="DL124" s="985" t="s">
        <v>458</v>
      </c>
      <c r="DM124" s="986"/>
      <c r="DN124" s="986"/>
      <c r="DO124" s="986"/>
      <c r="DP124" s="987"/>
      <c r="DQ124" s="985" t="s">
        <v>471</v>
      </c>
      <c r="DR124" s="986"/>
      <c r="DS124" s="986"/>
      <c r="DT124" s="986"/>
      <c r="DU124" s="987"/>
      <c r="DV124" s="988" t="s">
        <v>138</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458</v>
      </c>
      <c r="AB125" s="959"/>
      <c r="AC125" s="959"/>
      <c r="AD125" s="959"/>
      <c r="AE125" s="960"/>
      <c r="AF125" s="961" t="s">
        <v>138</v>
      </c>
      <c r="AG125" s="959"/>
      <c r="AH125" s="959"/>
      <c r="AI125" s="959"/>
      <c r="AJ125" s="960"/>
      <c r="AK125" s="961" t="s">
        <v>472</v>
      </c>
      <c r="AL125" s="959"/>
      <c r="AM125" s="959"/>
      <c r="AN125" s="959"/>
      <c r="AO125" s="960"/>
      <c r="AP125" s="962" t="s">
        <v>471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438</v>
      </c>
      <c r="DH125" s="931"/>
      <c r="DI125" s="931"/>
      <c r="DJ125" s="931"/>
      <c r="DK125" s="931"/>
      <c r="DL125" s="931" t="s">
        <v>458</v>
      </c>
      <c r="DM125" s="931"/>
      <c r="DN125" s="931"/>
      <c r="DO125" s="931"/>
      <c r="DP125" s="931"/>
      <c r="DQ125" s="931" t="s">
        <v>138</v>
      </c>
      <c r="DR125" s="931"/>
      <c r="DS125" s="931"/>
      <c r="DT125" s="931"/>
      <c r="DU125" s="931"/>
      <c r="DV125" s="932" t="s">
        <v>138</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138</v>
      </c>
      <c r="AB126" s="959"/>
      <c r="AC126" s="959"/>
      <c r="AD126" s="959"/>
      <c r="AE126" s="960"/>
      <c r="AF126" s="961" t="s">
        <v>138</v>
      </c>
      <c r="AG126" s="959"/>
      <c r="AH126" s="959"/>
      <c r="AI126" s="959"/>
      <c r="AJ126" s="960"/>
      <c r="AK126" s="961" t="s">
        <v>440</v>
      </c>
      <c r="AL126" s="959"/>
      <c r="AM126" s="959"/>
      <c r="AN126" s="959"/>
      <c r="AO126" s="960"/>
      <c r="AP126" s="962" t="s">
        <v>438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439</v>
      </c>
      <c r="DH126" s="926"/>
      <c r="DI126" s="926"/>
      <c r="DJ126" s="926"/>
      <c r="DK126" s="926"/>
      <c r="DL126" s="926" t="s">
        <v>138</v>
      </c>
      <c r="DM126" s="926"/>
      <c r="DN126" s="926"/>
      <c r="DO126" s="926"/>
      <c r="DP126" s="926"/>
      <c r="DQ126" s="926" t="s">
        <v>472</v>
      </c>
      <c r="DR126" s="926"/>
      <c r="DS126" s="926"/>
      <c r="DT126" s="926"/>
      <c r="DU126" s="926"/>
      <c r="DV126" s="927" t="s">
        <v>471</v>
      </c>
      <c r="DW126" s="927"/>
      <c r="DX126" s="927"/>
      <c r="DY126" s="927"/>
      <c r="DZ126" s="928"/>
    </row>
    <row r="127" spans="1:130" s="230" customFormat="1" ht="26.25" customHeight="1" x14ac:dyDescent="0.15">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138</v>
      </c>
      <c r="AB127" s="959"/>
      <c r="AC127" s="959"/>
      <c r="AD127" s="959"/>
      <c r="AE127" s="960"/>
      <c r="AF127" s="961" t="s">
        <v>449</v>
      </c>
      <c r="AG127" s="959"/>
      <c r="AH127" s="959"/>
      <c r="AI127" s="959"/>
      <c r="AJ127" s="960"/>
      <c r="AK127" s="961" t="s">
        <v>438</v>
      </c>
      <c r="AL127" s="959"/>
      <c r="AM127" s="959"/>
      <c r="AN127" s="959"/>
      <c r="AO127" s="960"/>
      <c r="AP127" s="962" t="s">
        <v>440</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471</v>
      </c>
      <c r="DH127" s="926"/>
      <c r="DI127" s="926"/>
      <c r="DJ127" s="926"/>
      <c r="DK127" s="926"/>
      <c r="DL127" s="926" t="s">
        <v>438</v>
      </c>
      <c r="DM127" s="926"/>
      <c r="DN127" s="926"/>
      <c r="DO127" s="926"/>
      <c r="DP127" s="926"/>
      <c r="DQ127" s="926" t="s">
        <v>138</v>
      </c>
      <c r="DR127" s="926"/>
      <c r="DS127" s="926"/>
      <c r="DT127" s="926"/>
      <c r="DU127" s="926"/>
      <c r="DV127" s="927" t="s">
        <v>458</v>
      </c>
      <c r="DW127" s="927"/>
      <c r="DX127" s="927"/>
      <c r="DY127" s="927"/>
      <c r="DZ127" s="928"/>
    </row>
    <row r="128" spans="1:130" s="230" customFormat="1" ht="26.25" customHeight="1" thickBot="1" x14ac:dyDescent="0.2">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721384</v>
      </c>
      <c r="AB128" s="1046"/>
      <c r="AC128" s="1046"/>
      <c r="AD128" s="1046"/>
      <c r="AE128" s="1047"/>
      <c r="AF128" s="1048">
        <v>710890</v>
      </c>
      <c r="AG128" s="1046"/>
      <c r="AH128" s="1046"/>
      <c r="AI128" s="1046"/>
      <c r="AJ128" s="1047"/>
      <c r="AK128" s="1048">
        <v>696724</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440</v>
      </c>
      <c r="BG128" s="1053"/>
      <c r="BH128" s="1053"/>
      <c r="BI128" s="1053"/>
      <c r="BJ128" s="1053"/>
      <c r="BK128" s="1053"/>
      <c r="BL128" s="1054"/>
      <c r="BM128" s="1052">
        <v>12.94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v>6024</v>
      </c>
      <c r="DH128" s="1038"/>
      <c r="DI128" s="1038"/>
      <c r="DJ128" s="1038"/>
      <c r="DK128" s="1038"/>
      <c r="DL128" s="1038">
        <v>6130</v>
      </c>
      <c r="DM128" s="1038"/>
      <c r="DN128" s="1038"/>
      <c r="DO128" s="1038"/>
      <c r="DP128" s="1038"/>
      <c r="DQ128" s="1038">
        <v>316</v>
      </c>
      <c r="DR128" s="1038"/>
      <c r="DS128" s="1038"/>
      <c r="DT128" s="1038"/>
      <c r="DU128" s="1038"/>
      <c r="DV128" s="1039">
        <v>0</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12632021</v>
      </c>
      <c r="AB129" s="959"/>
      <c r="AC129" s="959"/>
      <c r="AD129" s="959"/>
      <c r="AE129" s="960"/>
      <c r="AF129" s="961">
        <v>13373222</v>
      </c>
      <c r="AG129" s="959"/>
      <c r="AH129" s="959"/>
      <c r="AI129" s="959"/>
      <c r="AJ129" s="960"/>
      <c r="AK129" s="961">
        <v>13126405</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449</v>
      </c>
      <c r="BG129" s="1067"/>
      <c r="BH129" s="1067"/>
      <c r="BI129" s="1067"/>
      <c r="BJ129" s="1067"/>
      <c r="BK129" s="1067"/>
      <c r="BL129" s="1068"/>
      <c r="BM129" s="1066">
        <v>17.940000000000001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1852087</v>
      </c>
      <c r="AB130" s="959"/>
      <c r="AC130" s="959"/>
      <c r="AD130" s="959"/>
      <c r="AE130" s="960"/>
      <c r="AF130" s="961">
        <v>1838840</v>
      </c>
      <c r="AG130" s="959"/>
      <c r="AH130" s="959"/>
      <c r="AI130" s="959"/>
      <c r="AJ130" s="960"/>
      <c r="AK130" s="961">
        <v>1829276</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3.6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10779934</v>
      </c>
      <c r="AB131" s="986"/>
      <c r="AC131" s="986"/>
      <c r="AD131" s="986"/>
      <c r="AE131" s="987"/>
      <c r="AF131" s="985">
        <v>11534382</v>
      </c>
      <c r="AG131" s="986"/>
      <c r="AH131" s="986"/>
      <c r="AI131" s="986"/>
      <c r="AJ131" s="987"/>
      <c r="AK131" s="985">
        <v>11297129</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6"/>
      <c r="BF131" s="1084" t="s">
        <v>458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2.9825785580000002</v>
      </c>
      <c r="AB132" s="1097"/>
      <c r="AC132" s="1097"/>
      <c r="AD132" s="1097"/>
      <c r="AE132" s="1098"/>
      <c r="AF132" s="1099">
        <v>3.4119209850000001</v>
      </c>
      <c r="AG132" s="1097"/>
      <c r="AH132" s="1097"/>
      <c r="AI132" s="1097"/>
      <c r="AJ132" s="1098"/>
      <c r="AK132" s="1099">
        <v>4.608011469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4.7</v>
      </c>
      <c r="AB133" s="1080"/>
      <c r="AC133" s="1080"/>
      <c r="AD133" s="1080"/>
      <c r="AE133" s="1081"/>
      <c r="AF133" s="1079">
        <v>3.9</v>
      </c>
      <c r="AG133" s="1080"/>
      <c r="AH133" s="1080"/>
      <c r="AI133" s="1080"/>
      <c r="AJ133" s="1081"/>
      <c r="AK133" s="1079">
        <v>3.6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kBj/Opuu985LRE08TRvgxRmkEO/8aGak202BVlmtAEmA07wzDUwI9vPU9uKJhWTN4+t5KjnR5goXJYBqaL4zA==" saltValue="vRenrmzDe6H18oehPah8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NnPR4990XWFwpqbeOcPwkW+AE9yfjk01FP9Af7GaqHlghULVaxTm/UwcDK78ryP4WUdr7XbbtA3apzBBQgbLw==" saltValue="hX7iz8nQa+44toiXifUL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XfTh1eHlAKf2hR1PjL3c71xD8KIaPKOkQ91v9EqvZtEUwOcR3I29LQU6Irh/Va7wSubQpeyGkV6qiPnpjb2vg==" saltValue="r1dPp3GrcBYgyc6rbvtS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85" zoomScaleNormal="85" zoomScaleSheetLayoutView="84"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3312497</v>
      </c>
      <c r="AP9" s="281">
        <v>53252</v>
      </c>
      <c r="AQ9" s="282">
        <v>65316</v>
      </c>
      <c r="AR9" s="283">
        <v>-18.5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499440</v>
      </c>
      <c r="AP10" s="284">
        <v>8029</v>
      </c>
      <c r="AQ10" s="285">
        <v>6075</v>
      </c>
      <c r="AR10" s="286">
        <v>32.200000000000003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v>72565</v>
      </c>
      <c r="AP11" s="284">
        <v>1167</v>
      </c>
      <c r="AQ11" s="285">
        <v>1232</v>
      </c>
      <c r="AR11" s="286">
        <v>-5.3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520</v>
      </c>
      <c r="AP12" s="284" t="s">
        <v>520</v>
      </c>
      <c r="AQ12" s="285">
        <v>18</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165869</v>
      </c>
      <c r="AP13" s="284">
        <v>2667</v>
      </c>
      <c r="AQ13" s="285">
        <v>2791</v>
      </c>
      <c r="AR13" s="286">
        <v>-4.4000000000000004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24724</v>
      </c>
      <c r="AP14" s="284">
        <v>397</v>
      </c>
      <c r="AQ14" s="285">
        <v>1364</v>
      </c>
      <c r="AR14" s="286">
        <v>-70.900000000000006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-144141</v>
      </c>
      <c r="AP15" s="284">
        <v>-2317</v>
      </c>
      <c r="AQ15" s="285">
        <v>-4006</v>
      </c>
      <c r="AR15" s="286">
        <v>-42.2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3930954</v>
      </c>
      <c r="AP16" s="284">
        <v>63195</v>
      </c>
      <c r="AQ16" s="285">
        <v>72790</v>
      </c>
      <c r="AR16" s="286">
        <v>-13.2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5.9</v>
      </c>
      <c r="AP21" s="298">
        <v>6.54</v>
      </c>
      <c r="AQ21" s="299">
        <v>-0.64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94</v>
      </c>
      <c r="AP22" s="303">
        <v>98.3</v>
      </c>
      <c r="AQ22" s="304">
        <v>-4.3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2094455</v>
      </c>
      <c r="AP32" s="312">
        <v>33671</v>
      </c>
      <c r="AQ32" s="313">
        <v>35011</v>
      </c>
      <c r="AR32" s="314">
        <v>-3.8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520</v>
      </c>
      <c r="AP34" s="312" t="s">
        <v>520</v>
      </c>
      <c r="AQ34" s="313">
        <v>4</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910655</v>
      </c>
      <c r="AP35" s="312">
        <v>14640</v>
      </c>
      <c r="AQ35" s="313">
        <v>8351</v>
      </c>
      <c r="AR35" s="314">
        <v>75.3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41463</v>
      </c>
      <c r="AP36" s="312">
        <v>667</v>
      </c>
      <c r="AQ36" s="313">
        <v>1645</v>
      </c>
      <c r="AR36" s="314">
        <v>-59.5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t="s">
        <v>520</v>
      </c>
      <c r="AP37" s="312" t="s">
        <v>520</v>
      </c>
      <c r="AQ37" s="313">
        <v>1050</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t="s">
        <v>520</v>
      </c>
      <c r="AP38" s="315" t="s">
        <v>520</v>
      </c>
      <c r="AQ38" s="316">
        <v>1</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-696724</v>
      </c>
      <c r="AP39" s="312">
        <v>-11201</v>
      </c>
      <c r="AQ39" s="313">
        <v>-5851</v>
      </c>
      <c r="AR39" s="314">
        <v>91.4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-1829276</v>
      </c>
      <c r="AP40" s="312">
        <v>-29408</v>
      </c>
      <c r="AQ40" s="313">
        <v>-27858</v>
      </c>
      <c r="AR40" s="314">
        <v>5.6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520573</v>
      </c>
      <c r="AP41" s="312">
        <v>8369</v>
      </c>
      <c r="AQ41" s="313">
        <v>12351</v>
      </c>
      <c r="AR41" s="314">
        <v>-32.200000000000003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3911560</v>
      </c>
      <c r="AN51" s="334">
        <v>62600</v>
      </c>
      <c r="AO51" s="335">
        <v>-36.200000000000003</v>
      </c>
      <c r="AP51" s="336">
        <v>41934</v>
      </c>
      <c r="AQ51" s="337">
        <v>-12.3</v>
      </c>
      <c r="AR51" s="338">
        <v>-23.9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421545</v>
      </c>
      <c r="AN52" s="342">
        <v>6746</v>
      </c>
      <c r="AO52" s="343">
        <v>-17.600000000000001</v>
      </c>
      <c r="AP52" s="344">
        <v>23352</v>
      </c>
      <c r="AQ52" s="345">
        <v>-9.6999999999999993</v>
      </c>
      <c r="AR52" s="346">
        <v>-7.9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4506321</v>
      </c>
      <c r="AN53" s="334">
        <v>72198</v>
      </c>
      <c r="AO53" s="335">
        <v>15.3</v>
      </c>
      <c r="AP53" s="336">
        <v>45588</v>
      </c>
      <c r="AQ53" s="337">
        <v>8.6999999999999993</v>
      </c>
      <c r="AR53" s="338">
        <v>6.6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422526</v>
      </c>
      <c r="AN54" s="342">
        <v>6770</v>
      </c>
      <c r="AO54" s="343">
        <v>0.4</v>
      </c>
      <c r="AP54" s="344">
        <v>24150</v>
      </c>
      <c r="AQ54" s="345">
        <v>3.4</v>
      </c>
      <c r="AR54" s="346">
        <v>-3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4405504</v>
      </c>
      <c r="AN55" s="334">
        <v>70702</v>
      </c>
      <c r="AO55" s="335">
        <v>-2.1</v>
      </c>
      <c r="AP55" s="336">
        <v>45483</v>
      </c>
      <c r="AQ55" s="337">
        <v>-0.2</v>
      </c>
      <c r="AR55" s="338">
        <v>-1.9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446968</v>
      </c>
      <c r="AN56" s="342">
        <v>7173</v>
      </c>
      <c r="AO56" s="343">
        <v>6</v>
      </c>
      <c r="AP56" s="344">
        <v>24241</v>
      </c>
      <c r="AQ56" s="345">
        <v>0.4</v>
      </c>
      <c r="AR56" s="346">
        <v>5.6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2655403</v>
      </c>
      <c r="AN57" s="334">
        <v>42735</v>
      </c>
      <c r="AO57" s="335">
        <v>-39.6</v>
      </c>
      <c r="AP57" s="336">
        <v>45945</v>
      </c>
      <c r="AQ57" s="337">
        <v>1</v>
      </c>
      <c r="AR57" s="338">
        <v>-40.6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850947</v>
      </c>
      <c r="AN58" s="342">
        <v>13695</v>
      </c>
      <c r="AO58" s="343">
        <v>90.9</v>
      </c>
      <c r="AP58" s="344">
        <v>25180</v>
      </c>
      <c r="AQ58" s="345">
        <v>3.9</v>
      </c>
      <c r="AR58" s="346">
        <v>87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2013305</v>
      </c>
      <c r="AN59" s="334">
        <v>32366</v>
      </c>
      <c r="AO59" s="335">
        <v>-24.3</v>
      </c>
      <c r="AP59" s="336">
        <v>44475</v>
      </c>
      <c r="AQ59" s="337">
        <v>-3.2</v>
      </c>
      <c r="AR59" s="338">
        <v>-21.1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485647</v>
      </c>
      <c r="AN60" s="342">
        <v>7807</v>
      </c>
      <c r="AO60" s="343">
        <v>-43</v>
      </c>
      <c r="AP60" s="344">
        <v>24780</v>
      </c>
      <c r="AQ60" s="345">
        <v>-1.6</v>
      </c>
      <c r="AR60" s="346">
        <v>-41.4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3498419</v>
      </c>
      <c r="AN61" s="349">
        <v>56120</v>
      </c>
      <c r="AO61" s="350">
        <v>-17.399999999999999</v>
      </c>
      <c r="AP61" s="351">
        <v>44685</v>
      </c>
      <c r="AQ61" s="352">
        <v>-1.2</v>
      </c>
      <c r="AR61" s="338">
        <v>-16.2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525527</v>
      </c>
      <c r="AN62" s="342">
        <v>8438</v>
      </c>
      <c r="AO62" s="343">
        <v>7.3</v>
      </c>
      <c r="AP62" s="344">
        <v>24341</v>
      </c>
      <c r="AQ62" s="345">
        <v>-0.7</v>
      </c>
      <c r="AR62" s="346">
        <v>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Bkb2ue6LfUXnrbCaePBxX/7cUNDwSX7muk8c0M8RBFinkOx4melYs9L38N+nFNXB17gQcvJzbQPTupFPiWM9Q==" saltValue="WrgvRAWPbYG77XNtTVEl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1" spans="125:125" ht="13.5" hidden="1" customHeight="1" x14ac:dyDescent="0.15">
      <c r="DU121" s="259"/>
    </row>
  </sheetData>
  <sheetProtection algorithmName="SHA-512" hashValue="nuS029Hp7NY/RaqBE92epMOO7x0ijMc8B5CqhS4daFjDp3xlxkqYJjhlDZF6z9GiLBEuWFK1gdBMCERN4KuBVQ==" saltValue="nmFQsotUNJg8+bQjles0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TY7l5DY24/FYYo6cbPBkxAKvu4TZ8ij3hiuVRUle9ipsliOqXl3hrIcYFH0Bsl0/q6QaTswUZCx7HJYKUuUkdg==" saltValue="2DuIDaxk5WJWg3uoIKl+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17.329999999999998</v>
      </c>
      <c r="G47" s="12">
        <v>19.3</v>
      </c>
      <c r="H47" s="12">
        <v>25.88</v>
      </c>
      <c r="I47" s="12">
        <v>30.85</v>
      </c>
      <c r="J47" s="13">
        <v>39.840000000000003</v>
      </c>
    </row>
    <row r="48" spans="2:10" ht="57.75" customHeight="1" x14ac:dyDescent="0.15">
      <c r="B48" s="14"/>
      <c r="C48" s="1141" t="s">
        <v>4</v>
      </c>
      <c r="D48" s="1141"/>
      <c r="E48" s="1142"/>
      <c r="F48" s="15">
        <v>5.18</v>
      </c>
      <c r="G48" s="16">
        <v>3.7</v>
      </c>
      <c r="H48" s="16">
        <v>3.63</v>
      </c>
      <c r="I48" s="16">
        <v>7.77</v>
      </c>
      <c r="J48" s="17">
        <v>8.3000000000000007</v>
      </c>
    </row>
    <row r="49" spans="2:10" ht="57.75" customHeight="1" thickBot="1" x14ac:dyDescent="0.2">
      <c r="B49" s="18"/>
      <c r="C49" s="1143" t="s">
        <v>5</v>
      </c>
      <c r="D49" s="1143"/>
      <c r="E49" s="1144"/>
      <c r="F49" s="19">
        <v>4.5599999999999996</v>
      </c>
      <c r="G49" s="20">
        <v>8.07</v>
      </c>
      <c r="H49" s="20">
        <v>4.93</v>
      </c>
      <c r="I49" s="20">
        <v>8.89</v>
      </c>
      <c r="J49" s="21">
        <v>4.5999999999999996</v>
      </c>
    </row>
    <row r="50" spans="2:10" x14ac:dyDescent="0.15"/>
  </sheetData>
  <sheetProtection algorithmName="SHA-512" hashValue="/NaXVldReWTjLWCaYqgDUown55nqFL+g0N1gY64VHOuRO8HR7Yz4QnNw8SsbGLyofpN9Aw2ThP9oCp7I1Kceow==" saltValue="RE9iOngWxK2UrpVmmsH+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2024-03-21T01:39:03Z</cp:lastPrinted>
  <dcterms:created xsi:type="dcterms:W3CDTF">2024-02-04T23:58:25Z</dcterms:created>
  <dcterms:modified xsi:type="dcterms:W3CDTF">2024-03-22T07:43:11Z</dcterms:modified>
  <cp:category/>
</cp:coreProperties>
</file>