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07角田市○▲\04_最終資料\"/>
    </mc:Choice>
  </mc:AlternateContent>
  <xr:revisionPtr revIDLastSave="0" documentId="13_ncr:1_{2A8BE0D0-E27C-4AEC-A75D-29F2AF23F672}"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5" i="10"/>
  <c r="CO34" i="10"/>
  <c r="CO35" i="10" s="1"/>
  <c r="CO36" i="10" s="1"/>
  <c r="CO37" i="10" s="1"/>
  <c r="BW34" i="10"/>
  <c r="BW35" i="10" s="1"/>
  <c r="BW36" i="10" s="1"/>
  <c r="BW37" i="10" s="1"/>
  <c r="BW38" i="10" s="1"/>
  <c r="BW39" i="10" s="1"/>
  <c r="BW40" i="10" s="1"/>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<sst xmlns="http://schemas.openxmlformats.org/spreadsheetml/2006/main" count="1092" uniqueCount="568">
  <si>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</si>
  <si>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</si>
  <si>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</si>
  <si>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</si>
  <si>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</si>
  <si>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</si>
  <si>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</si>
  <si>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</si>
  <si>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</si>
  <si>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</si>
  <si>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</si>
  <si>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</si>
  <si>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</si>
  <si>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</si>
  <si>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</si>
  <si>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</si>
  <si>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</si>
  <si>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</si>
  <si>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</si>
  <si>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</si>
  <si>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</si>
  <si>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</si>
  <si>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</si>
  <si>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</si>
  <si>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</si>
  <si>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</si>
  <si>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</si>
  <si>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</si>
  <si>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</si>
  <si>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</si>
  <si>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</si>
  <si>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</si>
  <si>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</si>
  <si>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</si>
  <si>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</si>
  <si>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</si>
  <si>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</si>
  <si>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</si>
  <si>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</si>
  <si>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</si>
  <si>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</si>
  <si>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</si>
  <si>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</si>
  <si>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</si>
  <si>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</si>
  <si>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</si>
  <si>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</si>
  <si>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</si>
  <si>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</si>
  <si>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</si>
  <si>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</si>
  <si>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</si>
  <si>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</si>
  <si>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</si>
  <si>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</si>
  <si>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</si>
  <si>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</si>
  <si>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</si>
  <si>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</si>
  <si>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</si>
  <si>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</si>
  <si>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</si>
  <si>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</si>
  <si>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</si>
  <si>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</si>
  <si>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</si>
  <si>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</si>
  <si>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</si>
  <si>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</si>
  <si>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</si>
  <si>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</si>
  <si>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</si>
  <si>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</si>
  <si>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</si>
  <si>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</si>
  <si>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</si>
  <si>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</si>
  <si>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</si>
  <si>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</si>
  <si>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</si>
  <si>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</si>
  <si>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</si>
  <si>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</si>
  <si>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</si>
  <si>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</si>
  <si>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</si>
  <si>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</si>
  <si>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</si>
  <si>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</si>
  <si>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</si>
  <si>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</si>
  <si>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</si>
  <si>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</si>
  <si>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</si>
  <si>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角田市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</si>
  <si>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</si>
  <si>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</si>
  <si>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</si>
  <si>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</si>
  <si>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</si>
  <si>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</si>
  <si>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</si>
  <si>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</si>
  <si>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</si>
  <si>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</si>
  <si>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</si>
  <si>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</si>
  <si>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</si>
  <si>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</si>
  <si>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</si>
  <si>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</si>
  <si>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</si>
  <si>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</si>
  <si>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</si>
  <si>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</si>
  <si>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</si>
  <si>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</si>
  <si>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</si>
  <si>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</si>
  <si>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</si>
  <si>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</si>
  <si>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</si>
  <si>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</si>
  <si>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</si>
  <si>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</si>
  <si>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</si>
  <si>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</si>
  <si>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</si>
  <si>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</si>
  <si>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</si>
  <si>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</si>
  <si>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</si>
  <si>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</si>
  <si>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</si>
  <si>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</si>
  <si>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</si>
  <si>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</si>
  <si>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</si>
  <si>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</si>
  <si>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</si>
  <si>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</si>
  <si>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</si>
  <si>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</si>
  <si>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</si>
  <si>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</si>
  <si>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</si>
  <si>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</si>
  <si>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</si>
  <si>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</si>
  <si>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</si>
  <si>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</si>
  <si>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</si>
  <si>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</si>
  <si>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</si>
  <si>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</si>
  <si>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</si>
  <si>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</si>
  <si>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</si>
  <si>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</si>
  <si>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</si>
  <si>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</si>
  <si>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</si>
  <si>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</si>
  <si>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</si>
  <si>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</si>
  <si>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</si>
  <si>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</si>
  <si>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</si>
  <si>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</si>
  <si>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</si>
  <si>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</si>
  <si>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</si>
  <si>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</si>
  <si>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</si>
  <si>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</si>
  <si>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</si>
  <si>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</si>
  <si>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</si>
  <si>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</si>
  <si>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</si>
  <si>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</si>
  <si>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</si>
  <si>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</si>
  <si>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</si>
  <si>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</si>
  <si>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</si>
  <si>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</si>
  <si>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</si>
  <si>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</si>
  <si>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</si>
  <si>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</si>
  <si>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</si>
  <si>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</si>
  <si>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</si>
  <si>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</si>
  <si>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</si>
  <si>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</si>
  <si>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</si>
  <si>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</si>
  <si>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</si>
  <si>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</si>
  <si>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</si>
  <si>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</si>
  <si>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</si>
  <si>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宮城県角田市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</si>
  <si>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</si>
  <si>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</si>
  <si>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</si>
  <si>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</si>
  <si>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</si>
  <si>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</si>
  <si>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</si>
  <si>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</si>
  <si>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</si>
  <si>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</si>
  <si>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</si>
  <si>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</si>
  <si>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</si>
  <si>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</si>
  <si>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</si>
  <si>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</si>
  <si>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</si>
  <si>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</si>
  <si>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</si>
  <si>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</si>
  <si>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</si>
  <si>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</si>
  <si>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</si>
  <si>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</si>
  <si>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</si>
  <si>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</si>
  <si>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</si>
  <si>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</si>
  <si>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</si>
  <si>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</si>
  <si>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</si>
  <si>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</si>
  <si>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</si>
  <si>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</si>
  <si>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</si>
  <si>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</si>
  <si>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</si>
  <si>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</si>
  <si>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</si>
  <si>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</si>
  <si>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</si>
  <si>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</si>
  <si>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</si>
  <si>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</si>
  <si>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</si>
  <si>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</si>
  <si>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</si>
  <si>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</si>
  <si>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</si>
  <si>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</si>
  <si>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</si>
  <si>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</si>
  <si>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</si>
  <si>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</si>
  <si>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</si>
  <si>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</si>
  <si>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</si>
  <si>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</si>
  <si>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</si>
  <si>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</si>
  <si>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</si>
  <si>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</si>
  <si>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</si>
  <si>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</si>
  <si>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</si>
  <si>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</si>
  <si>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</si>
  <si>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</si>
  <si>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</si>
  <si>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</si>
  <si>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</si>
  <si>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</si>
  <si>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</si>
  <si>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</si>
  <si>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</si>
  <si>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</si>
  <si>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</si>
  <si>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</si>
  <si>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</si>
  <si>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</si>
  <si>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</si>
  <si>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</si>
  <si>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</si>
  <si>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</si>
  <si>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</si>
  <si>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</si>
  <si>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</si>
  <si>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</si>
  <si>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</si>
  <si>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</si>
  <si>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</si>
  <si>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</si>
  <si>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</si>
  <si>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</si>
  <si>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</si>
  <si>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</si>
  <si>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</si>
  <si>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</si>
  <si>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</si>
  <si>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</si>
  <si>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</si>
  <si>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</si>
  <si>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</si>
  <si>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</si>
  <si>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</si>
  <si>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</si>
  <si>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</si>
  <si>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</si>
  <si>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</si>
  <si>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</si>
  <si>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</si>
  <si>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</si>
  <si>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</si>
  <si>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</si>
  <si>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</si>
  <si>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</si>
  <si>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</si>
  <si>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</si>
  <si>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</si>
  <si>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</si>
  <si>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</si>
  <si>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</si>
  <si>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</si>
  <si>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</si>
  <si>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</si>
  <si>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</si>
  <si>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</si>
  <si>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</si>
  <si>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</si>
  <si>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</si>
  <si>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</si>
  <si>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</si>
  <si>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</si>
  <si>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</si>
  <si>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</si>
  <si>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</si>
  <si>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</si>
  <si>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</si>
  <si>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</si>
  <si>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</si>
  <si>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</si>
  <si>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</si>
  <si>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</si>
  <si>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</si>
  <si>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</si>
  <si>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</si>
  <si>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</si>
  <si>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</si>
  <si>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</si>
  <si>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</si>
  <si>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宮城県角田市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</si>
  <si>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</si>
  <si>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</si>
  <si>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</si>
  <si>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</si>
  <si>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</si>
  <si>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</si>
  <si>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</si>
  <si>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</si>
  <si>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</si>
  <si>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</si>
  <si>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</si>
  <si>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</si>
  <si>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</si>
  <si>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</si>
  <si>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</si>
  <si>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</si>
  <si>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</si>
  <si>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</si>
  <si>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</si>
  <si>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</si>
  <si>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</si>
  <si>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</si>
  <si>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</si>
  <si>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</si>
  <si>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</si>
  <si>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</si>
  <si>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</si>
  <si>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</si>
  <si>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</si>
  <si>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</si>
  <si>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</si>
  <si>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</si>
  <si>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</si>
  <si>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角田市国民健康保険事業特別会計</t>
    <phoneticPr fontId="5"/>
  </si>
  <si>
    <t>角田市介護保険特別会計</t>
    <phoneticPr fontId="5"/>
  </si>
  <si>
    <t>角田市後期高齢者医療特別会計</t>
    <phoneticPr fontId="5"/>
  </si>
  <si>
    <t>角田市水道事業会計</t>
    <phoneticPr fontId="5"/>
  </si>
  <si>
    <t>法適用企業</t>
    <phoneticPr fontId="5"/>
  </si>
  <si>
    <t>角田市下水道事業会計</t>
    <phoneticPr fontId="5"/>
  </si>
  <si>
    <t>角田市産業用地造成事業特別会計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</si>
  <si>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</si>
  <si>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</si>
  <si>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</si>
  <si>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</si>
  <si>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</si>
  <si>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</si>
  <si>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</si>
  <si>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</si>
  <si>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</si>
  <si>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</si>
  <si>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</si>
  <si>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</si>
  <si>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</si>
  <si>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</si>
  <si>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</si>
  <si>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</si>
  <si>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</si>
  <si>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</si>
  <si>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</si>
  <si>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</si>
  <si>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</si>
  <si>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</si>
  <si>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</si>
  <si>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</si>
  <si>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</si>
  <si>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</si>
  <si>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</si>
  <si>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</si>
  <si>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</si>
  <si>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</si>
  <si>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</si>
  <si>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</si>
  <si>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</si>
  <si>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</si>
  <si>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</si>
  <si>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</si>
  <si>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</si>
  <si>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</si>
  <si>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</si>
  <si>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</si>
  <si>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</si>
  <si>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</si>
  <si>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</si>
  <si>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</si>
  <si>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</si>
  <si>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</si>
  <si>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</si>
  <si>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</si>
  <si>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</si>
  <si>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</si>
  <si>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</si>
  <si>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</si>
  <si>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</si>
  <si>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</si>
  <si>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</si>
  <si>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</si>
  <si>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</si>
  <si>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</si>
  <si>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</si>
  <si>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</si>
  <si>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</si>
  <si>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</si>
  <si>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</si>
  <si>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</si>
  <si>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</si>
  <si>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</si>
  <si>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</si>
  <si>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</si>
  <si>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</si>
  <si>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</si>
  <si>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</si>
  <si>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</si>
  <si>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</si>
  <si>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</si>
  <si>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</si>
  <si>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</si>
  <si>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</si>
  <si>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</si>
  <si>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</si>
  <si>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</si>
  <si>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</si>
  <si>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</si>
  <si>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</si>
  <si>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</si>
  <si>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</si>
  <si>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</si>
  <si>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</si>
  <si>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</si>
  <si>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</si>
  <si>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</si>
  <si>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</si>
  <si>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</si>
  <si>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</si>
  <si>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</si>
  <si>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</si>
  <si>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</si>
  <si>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</si>
  <si>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</si>
  <si>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</si>
  <si>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</si>
  <si>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</si>
  <si>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</si>
  <si>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</si>
  <si>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</si>
  <si>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</si>
  <si>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</si>
  <si>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</si>
  <si>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</si>
  <si>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</si>
  <si>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</si>
  <si>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</si>
  <si>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</si>
  <si>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</si>
  <si>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</si>
  <si>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</si>
  <si>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</si>
  <si>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</si>
  <si>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</si>
  <si>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</si>
  <si>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</si>
  <si>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</si>
  <si>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</si>
  <si>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</si>
  <si>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</si>
  <si>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</si>
  <si>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</si>
  <si>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</si>
  <si>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</si>
  <si>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</si>
  <si>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</si>
  <si>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</si>
  <si>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</si>
  <si>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</si>
  <si>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</si>
  <si>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</si>
  <si>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</si>
  <si>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1.05</t>
  </si>
  <si>
    <t>▲ 9.60</t>
  </si>
  <si>
    <t>▲ 2.07</t>
  </si>
  <si>
    <t>角田市水道事業会計</t>
  </si>
  <si>
    <t>一般会計</t>
  </si>
  <si>
    <t>角田市下水道事業会計</t>
  </si>
  <si>
    <t>角田市国民健康保険事業特別会計</t>
  </si>
  <si>
    <t>角田市介護保険特別会計</t>
  </si>
  <si>
    <t>角田市後期高齢者医療特別会計</t>
  </si>
  <si>
    <t>角田市産業用地造成事業特別会計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</si>
  <si>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</si>
  <si>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</si>
  <si>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</si>
  <si>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</si>
  <si>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</si>
  <si>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</si>
  <si>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</si>
  <si>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</si>
  <si>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</si>
  <si>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仙南地域広域行政事務組合</t>
    <rPh sb="0" eb="2">
      <t>センナン</t>
    </rPh>
    <rPh sb="2" eb="4">
      <t>チイキ</t>
    </rPh>
    <rPh sb="4" eb="6">
      <t>コウイキ</t>
    </rPh>
    <rPh sb="6" eb="8">
      <t>ギョウセイ</t>
    </rPh>
    <rPh sb="8" eb="10">
      <t>ジム</t>
    </rPh>
    <rPh sb="10" eb="12">
      <t>クミアイ</t>
    </rPh>
    <phoneticPr fontId="34"/>
  </si>
  <si>
    <t>みやぎ県南中核病院企業団</t>
    <rPh sb="3" eb="5">
      <t>ケンナン</t>
    </rPh>
    <rPh sb="5" eb="7">
      <t>チュウカク</t>
    </rPh>
    <rPh sb="7" eb="9">
      <t>ビョウイン</t>
    </rPh>
    <rPh sb="9" eb="11">
      <t>キギョウ</t>
    </rPh>
    <rPh sb="11" eb="12">
      <t>ダン</t>
    </rPh>
    <phoneticPr fontId="34"/>
  </si>
  <si>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34"/>
  </si>
  <si>
    <t>宮城県市町村職員退職手当組合</t>
    <rPh sb="0" eb="3">
      <t>ミヤギケン</t>
    </rPh>
    <rPh sb="3" eb="6">
      <t>シチョウソン</t>
    </rPh>
    <rPh sb="6" eb="8">
      <t>ショクイン</t>
    </rPh>
    <rPh sb="8" eb="10">
      <t>タイショク</t>
    </rPh>
    <rPh sb="10" eb="12">
      <t>テアテ</t>
    </rPh>
    <rPh sb="12" eb="14">
      <t>クミアイ</t>
    </rPh>
    <phoneticPr fontId="34"/>
  </si>
  <si>
    <t>宮城県市町村自治振興センター</t>
    <rPh sb="0" eb="3">
      <t>ミヤギケン</t>
    </rPh>
    <rPh sb="3" eb="6">
      <t>シチョウソン</t>
    </rPh>
    <rPh sb="6" eb="8">
      <t>ジチ</t>
    </rPh>
    <rPh sb="8" eb="10">
      <t>シンコウ</t>
    </rPh>
    <phoneticPr fontId="34"/>
  </si>
  <si>
    <t>宮城県後期高齢者医療広域連合</t>
    <rPh sb="0" eb="3">
      <t>ミヤギケン</t>
    </rPh>
    <rPh sb="3" eb="5">
      <t>コウキ</t>
    </rPh>
    <rPh sb="5" eb="8">
      <t>コウレイシャ</t>
    </rPh>
    <rPh sb="8" eb="10">
      <t>イリョウ</t>
    </rPh>
    <rPh sb="10" eb="12">
      <t>コウイキ</t>
    </rPh>
    <rPh sb="12" eb="14">
      <t>レンゴウ</t>
    </rPh>
    <phoneticPr fontId="34"/>
  </si>
  <si>
    <t>宮城県後期高齢者医療事業会計</t>
    <rPh sb="0" eb="3">
      <t>ミヤギケン</t>
    </rPh>
    <rPh sb="3" eb="5">
      <t>コウキ</t>
    </rPh>
    <rPh sb="5" eb="8">
      <t>コウレイシャ</t>
    </rPh>
    <rPh sb="8" eb="10">
      <t>イリョウ</t>
    </rPh>
    <rPh sb="10" eb="12">
      <t>ジギョウ</t>
    </rPh>
    <rPh sb="12" eb="14">
      <t>カイケイ</t>
    </rPh>
    <phoneticPr fontId="34"/>
  </si>
  <si>
    <t>角田市地域振興公社</t>
  </si>
  <si>
    <t>角田市農業振興公社</t>
  </si>
  <si>
    <t>まちづくり角田</t>
    <rPh sb="5" eb="7">
      <t>カクダ</t>
    </rPh>
    <phoneticPr fontId="2"/>
  </si>
  <si>
    <t>阿武隈急行株式会社</t>
  </si>
  <si>
    <t>公共施設強靭化対策基金</t>
    <rPh sb="0" eb="4">
      <t>コウキョウシセツ</t>
    </rPh>
    <rPh sb="4" eb="11">
      <t>キョウジンカタイサクキキン</t>
    </rPh>
    <phoneticPr fontId="5"/>
  </si>
  <si>
    <t>ふるさと応援基金</t>
    <rPh sb="4" eb="8">
      <t>オウエンキキン</t>
    </rPh>
    <phoneticPr fontId="5"/>
  </si>
  <si>
    <t>子ども子育て未来基金</t>
    <rPh sb="0" eb="1">
      <t>コ</t>
    </rPh>
    <rPh sb="3" eb="5">
      <t>コソダ</t>
    </rPh>
    <rPh sb="6" eb="10">
      <t>ミライキキン</t>
    </rPh>
    <phoneticPr fontId="5"/>
  </si>
  <si>
    <t>学校施設整備基金</t>
    <rPh sb="0" eb="4">
      <t>ガッコウシセツ</t>
    </rPh>
    <rPh sb="4" eb="8">
      <t>セイビキキン</t>
    </rPh>
    <phoneticPr fontId="5"/>
  </si>
  <si>
    <t>阿武隈急行線応援基金</t>
    <rPh sb="0" eb="6">
      <t>アブクマキュウコウセン</t>
    </rPh>
    <rPh sb="6" eb="10">
      <t>オウエンキキン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</si>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</sst>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92919</c:v>
                </c:pt>
                <c:pt idx="2">
                  <c:v>103663</c:v>
                </c:pt>
                <c:pt idx="3">
                  <c:v>92012</c:v>
                </c:pt>
                <c:pt idx="4">
                  <c:v>91317</c:v>
                </c:pt>
              </c:numCache>
            </c:numRef>
          </c:val>
          <c:smooth val="0"/>
          <c:extLst>
            <c:ext xmlns:c16="http://schemas.microsoft.com/office/drawing/2014/chart" uri="{C3380CC4-5D6E-409C-BE32-E72D297353CC}">
              <c16:uniqueId val="{00000000-8115-4E17-8249-E9D8C6A4D2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48717</c:v>
                </c:pt>
                <c:pt idx="1">
                  <c:v>58501</c:v>
                </c:pt>
                <c:pt idx="2">
                  <c:v>57268</c:v>
                </c:pt>
                <c:pt idx="3">
                  <c:v>86101</c:v>
                </c:pt>
                <c:pt idx="4">
                  <c:v>45810</c:v>
                </c:pt>
              </c:numCache>
            </c:numRef>
          </c:val>
          <c:smooth val="0"/>
          <c:extLst>
            <c:ext xmlns:c16="http://schemas.microsoft.com/office/drawing/2014/chart" uri="{C3380CC4-5D6E-409C-BE32-E72D297353CC}">
              <c16:uniqueId val="{00000001-8115-4E17-8249-E9D8C6A4D25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5.58</c:v>
                </c:pt>
                <c:pt idx="1">
                  <c:v>6.27</c:v>
                </c:pt>
                <c:pt idx="2">
                  <c:v>6.78</c:v>
                </c:pt>
                <c:pt idx="3">
                  <c:v>4.2699999999999996</c:v>
                </c:pt>
                <c:pt idx="4">
                  <c:v>4.4000000000000004</c:v>
                </c:pt>
              </c:numCache>
            </c:numRef>
          </c:val>
          <c:extLst>
            <c:ext xmlns:c16="http://schemas.microsoft.com/office/drawing/2014/chart" uri="{C3380CC4-5D6E-409C-BE32-E72D297353CC}">
              <c16:uniqueId val="{00000000-86A7-4B5E-B73D-2C7BC1A3C8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18.54</c:v>
                </c:pt>
                <c:pt idx="1">
                  <c:v>20.36</c:v>
                </c:pt>
                <c:pt idx="2">
                  <c:v>23.95</c:v>
                </c:pt>
                <c:pt idx="3">
                  <c:v>19.920000000000002</c:v>
                </c:pt>
                <c:pt idx="4">
                  <c:v>19.28</c:v>
                </c:pt>
              </c:numCache>
            </c:numRef>
          </c:val>
          <c:extLst>
            <c:ext xmlns:c16="http://schemas.microsoft.com/office/drawing/2014/chart" uri="{C3380CC4-5D6E-409C-BE32-E72D297353CC}">
              <c16:uniqueId val="{00000001-86A7-4B5E-B73D-2C7BC1A3C8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-1.05</c:v>
                </c:pt>
                <c:pt idx="1">
                  <c:v>1.28</c:v>
                </c:pt>
                <c:pt idx="2">
                  <c:v>0.4</c:v>
                </c:pt>
                <c:pt idx="3">
                  <c:v>-9.6</c:v>
                </c:pt>
                <c:pt idx="4">
                  <c:v>-2.0699999999999998</c:v>
                </c:pt>
              </c:numCache>
            </c:numRef>
          </c:val>
          <c:smooth val="0"/>
          <c:extLst>
            <c:ext xmlns:c16="http://schemas.microsoft.com/office/drawing/2014/chart" uri="{C3380CC4-5D6E-409C-BE32-E72D297353CC}">
              <c16:uniqueId val="{00000002-86A7-4B5E-B73D-2C7BC1A3C8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F0-46BD-9DF4-7A89E66705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F0-46BD-9DF4-7A89E66705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FF0-46BD-9DF4-7A89E667058F}"/>
            </c:ext>
          </c:extLst>
        </c:ser>
        <c:ser>
          <c:idx val="3"/>
          <c:order val="3"/>
          <c:tx>
            <c:strRef>
              <c:f>データシート!$A$30</c:f>
              <c:strCache>
                <c:ptCount val="1"/>
                <c:pt idx="0">
                  <c:v>角田市産業用地造成事業特別会計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FF0-46BD-9DF4-7A89E667058F}"/>
            </c:ext>
          </c:extLst>
        </c:ser>
        <c:ser>
          <c:idx val="4"/>
          <c:order val="4"/>
          <c:tx>
            <c:strRef>
              <c:f>データシート!$A$31</c:f>
              <c:strCache>
                <c:ptCount val="1"/>
                <c:pt idx="0">
                  <c:v>角田市後期高齢者医療特別会計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0.06</c:v>
                </c:pt>
                <c:pt idx="4">
                  <c:v>#N/A</c:v>
                </c:pt>
                <c:pt idx="5">
                  <c:v>0.09</c:v>
                </c:pt>
                <c:pt idx="6">
                  <c:v>#N/A</c:v>
                </c:pt>
                <c:pt idx="7">
                  <c:v>0.1</c:v>
                </c:pt>
                <c:pt idx="8">
                  <c:v>#N/A</c:v>
                </c:pt>
                <c:pt idx="9">
                  <c:v>7.0000000000000007E-2</c:v>
                </c:pt>
              </c:numCache>
            </c:numRef>
          </c:val>
          <c:extLst>
            <c:ext xmlns:c16="http://schemas.microsoft.com/office/drawing/2014/chart" uri="{C3380CC4-5D6E-409C-BE32-E72D297353CC}">
              <c16:uniqueId val="{00000004-BFF0-46BD-9DF4-7A89E667058F}"/>
            </c:ext>
          </c:extLst>
        </c:ser>
        <c:ser>
          <c:idx val="5"/>
          <c:order val="5"/>
          <c:tx>
            <c:strRef>
              <c:f>データシート!$A$32</c:f>
              <c:strCache>
                <c:ptCount val="1"/>
                <c:pt idx="0">
                  <c:v>角田市介護保険特別会計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0.87</c:v>
                </c:pt>
                <c:pt idx="2">
                  <c:v>#N/A</c:v>
                </c:pt>
                <c:pt idx="3">
                  <c:v>0.96</c:v>
                </c:pt>
                <c:pt idx="4">
                  <c:v>#N/A</c:v>
                </c:pt>
                <c:pt idx="5">
                  <c:v>1.38</c:v>
                </c:pt>
                <c:pt idx="6">
                  <c:v>#N/A</c:v>
                </c:pt>
                <c:pt idx="7">
                  <c:v>0.57999999999999996</c:v>
                </c:pt>
                <c:pt idx="8">
                  <c:v>#N/A</c:v>
                </c:pt>
                <c:pt idx="9">
                  <c:v>0.5</c:v>
                </c:pt>
              </c:numCache>
            </c:numRef>
          </c:val>
          <c:extLst>
            <c:ext xmlns:c16="http://schemas.microsoft.com/office/drawing/2014/chart" uri="{C3380CC4-5D6E-409C-BE32-E72D297353CC}">
              <c16:uniqueId val="{00000005-BFF0-46BD-9DF4-7A89E667058F}"/>
            </c:ext>
          </c:extLst>
        </c:ser>
        <c:ser>
          <c:idx val="6"/>
          <c:order val="6"/>
          <c:tx>
            <c:strRef>
              <c:f>データシート!$A$33</c:f>
              <c:strCache>
                <c:ptCount val="1"/>
                <c:pt idx="0">
                  <c:v>角田市国民健康保険事業特別会計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0.14000000000000001</c:v>
                </c:pt>
                <c:pt idx="4">
                  <c:v>#N/A</c:v>
                </c:pt>
                <c:pt idx="5">
                  <c:v>0.11</c:v>
                </c:pt>
                <c:pt idx="6">
                  <c:v>#N/A</c:v>
                </c:pt>
                <c:pt idx="7">
                  <c:v>0.11</c:v>
                </c:pt>
                <c:pt idx="8">
                  <c:v>#N/A</c:v>
                </c:pt>
                <c:pt idx="9">
                  <c:v>0.91</c:v>
                </c:pt>
              </c:numCache>
            </c:numRef>
          </c:val>
          <c:extLst>
            <c:ext xmlns:c16="http://schemas.microsoft.com/office/drawing/2014/chart" uri="{C3380CC4-5D6E-409C-BE32-E72D297353CC}">
              <c16:uniqueId val="{00000006-BFF0-46BD-9DF4-7A89E667058F}"/>
            </c:ext>
          </c:extLst>
        </c:ser>
        <c:ser>
          <c:idx val="7"/>
          <c:order val="7"/>
          <c:tx>
            <c:strRef>
              <c:f>データシート!$A$34</c:f>
              <c:strCache>
                <c:ptCount val="1"/>
                <c:pt idx="0">
                  <c:v>角田市下水道事業会計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0.27</c:v>
                </c:pt>
                <c:pt idx="2">
                  <c:v>#N/A</c:v>
                </c:pt>
                <c:pt idx="3">
                  <c:v>0.34</c:v>
                </c:pt>
                <c:pt idx="4">
                  <c:v>#N/A</c:v>
                </c:pt>
                <c:pt idx="5">
                  <c:v>0.53</c:v>
                </c:pt>
                <c:pt idx="6">
                  <c:v>#N/A</c:v>
                </c:pt>
                <c:pt idx="7">
                  <c:v>0.99</c:v>
                </c:pt>
                <c:pt idx="8">
                  <c:v>#N/A</c:v>
                </c:pt>
                <c:pt idx="9">
                  <c:v>1.83</c:v>
                </c:pt>
              </c:numCache>
            </c:numRef>
          </c:val>
          <c:extLst>
            <c:ext xmlns:c16="http://schemas.microsoft.com/office/drawing/2014/chart" uri="{C3380CC4-5D6E-409C-BE32-E72D297353CC}">
              <c16:uniqueId val="{00000007-BFF0-46BD-9DF4-7A89E667058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5.58</c:v>
                </c:pt>
                <c:pt idx="2">
                  <c:v>#N/A</c:v>
                </c:pt>
                <c:pt idx="3">
                  <c:v>6.26</c:v>
                </c:pt>
                <c:pt idx="4">
                  <c:v>#N/A</c:v>
                </c:pt>
                <c:pt idx="5">
                  <c:v>6.78</c:v>
                </c:pt>
                <c:pt idx="6">
                  <c:v>#N/A</c:v>
                </c:pt>
                <c:pt idx="7">
                  <c:v>4.2699999999999996</c:v>
                </c:pt>
                <c:pt idx="8">
                  <c:v>#N/A</c:v>
                </c:pt>
                <c:pt idx="9">
                  <c:v>4.4000000000000004</c:v>
                </c:pt>
              </c:numCache>
            </c:numRef>
          </c:val>
          <c:extLst>
            <c:ext xmlns:c16="http://schemas.microsoft.com/office/drawing/2014/chart" uri="{C3380CC4-5D6E-409C-BE32-E72D297353CC}">
              <c16:uniqueId val="{00000008-BFF0-46BD-9DF4-7A89E667058F}"/>
            </c:ext>
          </c:extLst>
        </c:ser>
        <c:ser>
          <c:idx val="9"/>
          <c:order val="9"/>
          <c:tx>
            <c:strRef>
              <c:f>データシート!$A$36</c:f>
              <c:strCache>
                <c:ptCount val="1"/>
                <c:pt idx="0">
                  <c:v>角田市水道事業会計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11.14</c:v>
                </c:pt>
                <c:pt idx="2">
                  <c:v>#N/A</c:v>
                </c:pt>
                <c:pt idx="3">
                  <c:v>11.21</c:v>
                </c:pt>
                <c:pt idx="4">
                  <c:v>#N/A</c:v>
                </c:pt>
                <c:pt idx="5">
                  <c:v>11.84</c:v>
                </c:pt>
                <c:pt idx="6">
                  <c:v>#N/A</c:v>
                </c:pt>
                <c:pt idx="7">
                  <c:v>8.92</c:v>
                </c:pt>
                <c:pt idx="8">
                  <c:v>#N/A</c:v>
                </c:pt>
                <c:pt idx="9">
                  <c:v>7.81</c:v>
                </c:pt>
              </c:numCache>
            </c:numRef>
          </c:val>
          <c:extLst>
            <c:ext xmlns:c16="http://schemas.microsoft.com/office/drawing/2014/chart" uri="{C3380CC4-5D6E-409C-BE32-E72D297353CC}">
              <c16:uniqueId val="{00000009-BFF0-46BD-9DF4-7A89E66705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1280</c:v>
                </c:pt>
                <c:pt idx="5">
                  <c:v>1311</c:v>
                </c:pt>
                <c:pt idx="8">
                  <c:v>1334</c:v>
                </c:pt>
                <c:pt idx="11">
                  <c:v>1388</c:v>
                </c:pt>
                <c:pt idx="14">
                  <c:v>1366</c:v>
                </c:pt>
              </c:numCache>
            </c:numRef>
          </c:val>
          <c:extLst>
            <c:ext xmlns:c16="http://schemas.microsoft.com/office/drawing/2014/chart" uri="{C3380CC4-5D6E-409C-BE32-E72D297353CC}">
              <c16:uniqueId val="{00000000-FCBC-41F4-A3C2-B3AC5A6679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BC-41F4-A3C2-B3AC5A6679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2</c:v>
                </c:pt>
                <c:pt idx="6">
                  <c:v>5</c:v>
                </c:pt>
                <c:pt idx="9">
                  <c:v>6</c:v>
                </c:pt>
                <c:pt idx="12">
                  <c:v>4</c:v>
                </c:pt>
              </c:numCache>
            </c:numRef>
          </c:val>
          <c:extLst>
            <c:ext xmlns:c16="http://schemas.microsoft.com/office/drawing/2014/chart" uri="{C3380CC4-5D6E-409C-BE32-E72D297353CC}">
              <c16:uniqueId val="{00000002-FCBC-41F4-A3C2-B3AC5A6679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161</c:v>
                </c:pt>
                <c:pt idx="3">
                  <c:v>166</c:v>
                </c:pt>
                <c:pt idx="6">
                  <c:v>165</c:v>
                </c:pt>
                <c:pt idx="9">
                  <c:v>162</c:v>
                </c:pt>
                <c:pt idx="12">
                  <c:v>179</c:v>
                </c:pt>
              </c:numCache>
            </c:numRef>
          </c:val>
          <c:extLst>
            <c:ext xmlns:c16="http://schemas.microsoft.com/office/drawing/2014/chart" uri="{C3380CC4-5D6E-409C-BE32-E72D297353CC}">
              <c16:uniqueId val="{00000003-FCBC-41F4-A3C2-B3AC5A6679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599</c:v>
                </c:pt>
                <c:pt idx="3">
                  <c:v>623</c:v>
                </c:pt>
                <c:pt idx="6">
                  <c:v>576</c:v>
                </c:pt>
                <c:pt idx="9">
                  <c:v>646</c:v>
                </c:pt>
                <c:pt idx="12">
                  <c:v>419</c:v>
                </c:pt>
              </c:numCache>
            </c:numRef>
          </c:val>
          <c:extLst>
            <c:ext xmlns:c16="http://schemas.microsoft.com/office/drawing/2014/chart" uri="{C3380CC4-5D6E-409C-BE32-E72D297353CC}">
              <c16:uniqueId val="{00000004-FCBC-41F4-A3C2-B3AC5A6679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BC-41F4-A3C2-B3AC5A6679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BC-41F4-A3C2-B3AC5A6679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1160</c:v>
                </c:pt>
                <c:pt idx="3">
                  <c:v>1250</c:v>
                </c:pt>
                <c:pt idx="6">
                  <c:v>1331</c:v>
                </c:pt>
                <c:pt idx="9">
                  <c:v>1418</c:v>
                </c:pt>
                <c:pt idx="12">
                  <c:v>1571</c:v>
                </c:pt>
              </c:numCache>
            </c:numRef>
          </c:val>
          <c:extLst>
            <c:ext xmlns:c16="http://schemas.microsoft.com/office/drawing/2014/chart" uri="{C3380CC4-5D6E-409C-BE32-E72D297353CC}">
              <c16:uniqueId val="{00000007-FCBC-41F4-A3C2-B3AC5A6679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641</c:v>
                </c:pt>
                <c:pt idx="2">
                  <c:v>#N/A</c:v>
                </c:pt>
                <c:pt idx="3">
                  <c:v>#N/A</c:v>
                </c:pt>
                <c:pt idx="4">
                  <c:v>730</c:v>
                </c:pt>
                <c:pt idx="5">
                  <c:v>#N/A</c:v>
                </c:pt>
                <c:pt idx="6">
                  <c:v>#N/A</c:v>
                </c:pt>
                <c:pt idx="7">
                  <c:v>743</c:v>
                </c:pt>
                <c:pt idx="8">
                  <c:v>#N/A</c:v>
                </c:pt>
                <c:pt idx="9">
                  <c:v>#N/A</c:v>
                </c:pt>
                <c:pt idx="10">
                  <c:v>844</c:v>
                </c:pt>
                <c:pt idx="11">
                  <c:v>#N/A</c:v>
                </c:pt>
                <c:pt idx="12">
                  <c:v>#N/A</c:v>
                </c:pt>
                <c:pt idx="13">
                  <c:v>807</c:v>
                </c:pt>
                <c:pt idx="14">
                  <c:v>#N/A</c:v>
                </c:pt>
              </c:numCache>
            </c:numRef>
          </c:val>
          <c:smooth val="0"/>
          <c:extLst>
            <c:ext xmlns:c16="http://schemas.microsoft.com/office/drawing/2014/chart" uri="{C3380CC4-5D6E-409C-BE32-E72D297353CC}">
              <c16:uniqueId val="{00000008-FCBC-41F4-A3C2-B3AC5A6679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15810</c:v>
                </c:pt>
                <c:pt idx="5">
                  <c:v>15696</c:v>
                </c:pt>
                <c:pt idx="8">
                  <c:v>15304</c:v>
                </c:pt>
                <c:pt idx="11">
                  <c:v>14876</c:v>
                </c:pt>
                <c:pt idx="14">
                  <c:v>14195</c:v>
                </c:pt>
              </c:numCache>
            </c:numRef>
          </c:val>
          <c:extLst>
            <c:ext xmlns:c16="http://schemas.microsoft.com/office/drawing/2014/chart" uri="{C3380CC4-5D6E-409C-BE32-E72D297353CC}">
              <c16:uniqueId val="{00000000-FFA0-47C9-B464-5998FD2AC8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2060</c:v>
                </c:pt>
                <c:pt idx="5">
                  <c:v>1708</c:v>
                </c:pt>
                <c:pt idx="8">
                  <c:v>1752</c:v>
                </c:pt>
                <c:pt idx="11">
                  <c:v>1571</c:v>
                </c:pt>
                <c:pt idx="14">
                  <c:v>1849</c:v>
                </c:pt>
              </c:numCache>
            </c:numRef>
          </c:val>
          <c:extLst>
            <c:ext xmlns:c16="http://schemas.microsoft.com/office/drawing/2014/chart" uri="{C3380CC4-5D6E-409C-BE32-E72D297353CC}">
              <c16:uniqueId val="{00000001-FFA0-47C9-B464-5998FD2AC8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5220</c:v>
                </c:pt>
                <c:pt idx="5">
                  <c:v>7213</c:v>
                </c:pt>
                <c:pt idx="8">
                  <c:v>7865</c:v>
                </c:pt>
                <c:pt idx="11">
                  <c:v>8998</c:v>
                </c:pt>
                <c:pt idx="14">
                  <c:v>10378</c:v>
                </c:pt>
              </c:numCache>
            </c:numRef>
          </c:val>
          <c:extLst>
            <c:ext xmlns:c16="http://schemas.microsoft.com/office/drawing/2014/chart" uri="{C3380CC4-5D6E-409C-BE32-E72D297353CC}">
              <c16:uniqueId val="{00000002-FFA0-47C9-B464-5998FD2AC8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194</c:v>
                </c:pt>
                <c:pt idx="3">
                  <c:v>0</c:v>
                </c:pt>
                <c:pt idx="6">
                  <c:v>0</c:v>
                </c:pt>
                <c:pt idx="9">
                  <c:v>0</c:v>
                </c:pt>
                <c:pt idx="12">
                  <c:v>117</c:v>
                </c:pt>
              </c:numCache>
            </c:numRef>
          </c:val>
          <c:extLst>
            <c:ext xmlns:c16="http://schemas.microsoft.com/office/drawing/2014/chart" uri="{C3380CC4-5D6E-409C-BE32-E72D297353CC}">
              <c16:uniqueId val="{00000003-FFA0-47C9-B464-5998FD2AC8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A0-47C9-B464-5998FD2AC8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A0-47C9-B464-5998FD2AC8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1761</c:v>
                </c:pt>
                <c:pt idx="3">
                  <c:v>1756</c:v>
                </c:pt>
                <c:pt idx="6">
                  <c:v>1602</c:v>
                </c:pt>
                <c:pt idx="9">
                  <c:v>1606</c:v>
                </c:pt>
                <c:pt idx="12">
                  <c:v>1863</c:v>
                </c:pt>
              </c:numCache>
            </c:numRef>
          </c:val>
          <c:extLst>
            <c:ext xmlns:c16="http://schemas.microsoft.com/office/drawing/2014/chart" uri="{C3380CC4-5D6E-409C-BE32-E72D297353CC}">
              <c16:uniqueId val="{00000006-FFA0-47C9-B464-5998FD2AC8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1705</c:v>
                </c:pt>
                <c:pt idx="3">
                  <c:v>1602</c:v>
                </c:pt>
                <c:pt idx="6">
                  <c:v>1467</c:v>
                </c:pt>
                <c:pt idx="9">
                  <c:v>1434</c:v>
                </c:pt>
                <c:pt idx="12">
                  <c:v>1384</c:v>
                </c:pt>
              </c:numCache>
            </c:numRef>
          </c:val>
          <c:extLst>
            <c:ext xmlns:c16="http://schemas.microsoft.com/office/drawing/2014/chart" uri="{C3380CC4-5D6E-409C-BE32-E72D297353CC}">
              <c16:uniqueId val="{00000007-FFA0-47C9-B464-5998FD2AC8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8830</c:v>
                </c:pt>
                <c:pt idx="3">
                  <c:v>7619</c:v>
                </c:pt>
                <c:pt idx="6">
                  <c:v>6973</c:v>
                </c:pt>
                <c:pt idx="9">
                  <c:v>6767</c:v>
                </c:pt>
                <c:pt idx="12">
                  <c:v>7105</c:v>
                </c:pt>
              </c:numCache>
            </c:numRef>
          </c:val>
          <c:extLst>
            <c:ext xmlns:c16="http://schemas.microsoft.com/office/drawing/2014/chart" uri="{C3380CC4-5D6E-409C-BE32-E72D297353CC}">
              <c16:uniqueId val="{00000008-FFA0-47C9-B464-5998FD2AC8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A0-47C9-B464-5998FD2AC8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16090</c:v>
                </c:pt>
                <c:pt idx="3">
                  <c:v>16359</c:v>
                </c:pt>
                <c:pt idx="6">
                  <c:v>16108</c:v>
                </c:pt>
                <c:pt idx="9">
                  <c:v>16155</c:v>
                </c:pt>
                <c:pt idx="12">
                  <c:v>15243</c:v>
                </c:pt>
              </c:numCache>
            </c:numRef>
          </c:val>
          <c:extLst>
            <c:ext xmlns:c16="http://schemas.microsoft.com/office/drawing/2014/chart" uri="{C3380CC4-5D6E-409C-BE32-E72D297353CC}">
              <c16:uniqueId val="{0000000A-FFA0-47C9-B464-5998FD2AC8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5490</c:v>
                </c:pt>
                <c:pt idx="2">
                  <c:v>#N/A</c:v>
                </c:pt>
                <c:pt idx="3">
                  <c:v>#N/A</c:v>
                </c:pt>
                <c:pt idx="4">
                  <c:v>2719</c:v>
                </c:pt>
                <c:pt idx="5">
                  <c:v>#N/A</c:v>
                </c:pt>
                <c:pt idx="6">
                  <c:v>#N/A</c:v>
                </c:pt>
                <c:pt idx="7">
                  <c:v>1229</c:v>
                </c:pt>
                <c:pt idx="8">
                  <c:v>#N/A</c:v>
                </c:pt>
                <c:pt idx="9">
                  <c:v>#N/A</c:v>
                </c:pt>
                <c:pt idx="10">
                  <c:v>515</c:v>
                </c:pt>
                <c:pt idx="11">
                  <c:v>#N/A</c:v>
                </c:pt>
                <c:pt idx="12">
                  <c:v>#N/A</c:v>
                </c:pt>
                <c:pt idx="13">
                  <c:v>0</c:v>
                </c:pt>
                <c:pt idx="14">
                  <c:v>#N/A</c:v>
                </c:pt>
              </c:numCache>
            </c:numRef>
          </c:val>
          <c:smooth val="0"/>
          <c:extLst>
            <c:ext xmlns:c16="http://schemas.microsoft.com/office/drawing/2014/chart" uri="{C3380CC4-5D6E-409C-BE32-E72D297353CC}">
              <c16:uniqueId val="{0000000B-FFA0-47C9-B464-5998FD2AC8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1986</c:v>
                </c:pt>
                <c:pt idx="1">
                  <c:v>1669</c:v>
                </c:pt>
                <c:pt idx="2">
                  <c:v>1658</c:v>
                </c:pt>
              </c:numCache>
            </c:numRef>
          </c:val>
          <c:extLst>
            <c:ext xmlns:c16="http://schemas.microsoft.com/office/drawing/2014/chart" uri="{C3380CC4-5D6E-409C-BE32-E72D297353CC}">
              <c16:uniqueId val="{00000000-191B-44D6-B233-5BEDFB0A36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1763</c:v>
                </c:pt>
                <c:pt idx="1">
                  <c:v>1663</c:v>
                </c:pt>
                <c:pt idx="2">
                  <c:v>1565</c:v>
                </c:pt>
              </c:numCache>
            </c:numRef>
          </c:val>
          <c:extLst>
            <c:ext xmlns:c16="http://schemas.microsoft.com/office/drawing/2014/chart" uri="{C3380CC4-5D6E-409C-BE32-E72D297353CC}">
              <c16:uniqueId val="{00000001-191B-44D6-B233-5BEDFB0A36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3254</c:v>
                </c:pt>
                <c:pt idx="1">
                  <c:v>4846</c:v>
                </c:pt>
                <c:pt idx="2">
                  <c:v>6308</c:v>
                </c:pt>
              </c:numCache>
            </c:numRef>
          </c:val>
          <c:extLst>
            <c:ext xmlns:c16="http://schemas.microsoft.com/office/drawing/2014/chart" uri="{C3380CC4-5D6E-409C-BE32-E72D297353CC}">
              <c16:uniqueId val="{00000002-191B-44D6-B233-5BEDFB0A36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宮城県角田市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mn-lt"/>
              <a:ea typeface="+mn-ea"/>
              <a:cs typeface="+mn-cs"/>
            </a:rPr>
            <a:t>　元利償還等</a:t>
          </a:r>
          <a:r>
            <a:rPr kumimoji="1" lang="en-US" altLang="ja-JP" sz="1050">
              <a:solidFill>
                <a:sysClr val="windowText" lastClr="000000"/>
              </a:solidFill>
              <a:effectLst/>
              <a:latin typeface="+mn-lt"/>
              <a:ea typeface="+mn-ea"/>
              <a:cs typeface="+mn-cs"/>
            </a:rPr>
            <a:t>(A)</a:t>
          </a:r>
          <a:r>
            <a:rPr kumimoji="1" lang="ja-JP" altLang="ja-JP" sz="1050">
              <a:solidFill>
                <a:sysClr val="windowText" lastClr="000000"/>
              </a:solidFill>
              <a:effectLst/>
              <a:latin typeface="+mn-lt"/>
              <a:ea typeface="+mn-ea"/>
              <a:cs typeface="+mn-cs"/>
            </a:rPr>
            <a:t>においては、令和</a:t>
          </a:r>
          <a:r>
            <a:rPr kumimoji="1" lang="en-US" altLang="ja-JP" sz="1050">
              <a:solidFill>
                <a:sysClr val="windowText" lastClr="000000"/>
              </a:solidFill>
              <a:effectLst/>
              <a:latin typeface="+mn-lt"/>
              <a:ea typeface="+mn-ea"/>
              <a:cs typeface="+mn-cs"/>
            </a:rPr>
            <a:t>2</a:t>
          </a:r>
          <a:r>
            <a:rPr kumimoji="1" lang="ja-JP" altLang="ja-JP" sz="1050">
              <a:solidFill>
                <a:sysClr val="windowText" lastClr="000000"/>
              </a:solidFill>
              <a:effectLst/>
              <a:latin typeface="+mn-lt"/>
              <a:ea typeface="+mn-ea"/>
              <a:cs typeface="+mn-cs"/>
            </a:rPr>
            <a:t>年度に借り入れた臨時財政対策債、</a:t>
          </a:r>
          <a:r>
            <a:rPr kumimoji="1" lang="ja-JP" altLang="en-US" sz="1050">
              <a:solidFill>
                <a:sysClr val="windowText" lastClr="000000"/>
              </a:solidFill>
              <a:effectLst/>
              <a:latin typeface="+mn-lt"/>
              <a:ea typeface="+mn-ea"/>
              <a:cs typeface="+mn-cs"/>
            </a:rPr>
            <a:t>歳入欠かん債、</a:t>
          </a:r>
          <a:r>
            <a:rPr kumimoji="1" lang="ja-JP" altLang="ja-JP" sz="1050">
              <a:solidFill>
                <a:sysClr val="windowText" lastClr="000000"/>
              </a:solidFill>
              <a:effectLst/>
              <a:latin typeface="+mn-lt"/>
              <a:ea typeface="+mn-ea"/>
              <a:cs typeface="+mn-cs"/>
            </a:rPr>
            <a:t>令和</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年度に借り入れた令和元年台風災害復旧債等の元金償還開始により元利償還金が増加した</a:t>
          </a:r>
          <a:r>
            <a:rPr kumimoji="1" lang="ja-JP" altLang="en-US" sz="1050">
              <a:solidFill>
                <a:sysClr val="windowText" lastClr="000000"/>
              </a:solidFill>
              <a:effectLst/>
              <a:latin typeface="+mn-lt"/>
              <a:ea typeface="+mn-ea"/>
              <a:cs typeface="+mn-cs"/>
            </a:rPr>
            <a:t>一方</a:t>
          </a:r>
          <a:r>
            <a:rPr kumimoji="1" lang="ja-JP" altLang="ja-JP" sz="1050">
              <a:solidFill>
                <a:sysClr val="windowText" lastClr="000000"/>
              </a:solidFill>
              <a:effectLst/>
              <a:latin typeface="+mn-lt"/>
              <a:ea typeface="+mn-ea"/>
              <a:cs typeface="+mn-cs"/>
            </a:rPr>
            <a:t>で</a:t>
          </a:r>
          <a:r>
            <a:rPr kumimoji="1" lang="ja-JP" altLang="en-US" sz="1050">
              <a:solidFill>
                <a:sysClr val="windowText" lastClr="000000"/>
              </a:solidFill>
              <a:effectLst/>
              <a:latin typeface="+mn-lt"/>
              <a:ea typeface="+mn-ea"/>
              <a:cs typeface="+mn-cs"/>
            </a:rPr>
            <a:t>、水道高料金対策に要する経費に対する繰入金の皆減に伴い公営企業債の元利償還金に充てたと認められる繰入金が減少したことで</a:t>
          </a:r>
          <a:r>
            <a:rPr kumimoji="1" lang="en-US" altLang="ja-JP" sz="1050">
              <a:solidFill>
                <a:sysClr val="windowText" lastClr="000000"/>
              </a:solidFill>
              <a:effectLst/>
              <a:latin typeface="+mn-lt"/>
              <a:ea typeface="+mn-ea"/>
              <a:cs typeface="+mn-cs"/>
            </a:rPr>
            <a:t>59</a:t>
          </a:r>
          <a:r>
            <a:rPr kumimoji="1" lang="ja-JP" altLang="ja-JP" sz="1050">
              <a:solidFill>
                <a:sysClr val="windowText" lastClr="000000"/>
              </a:solidFill>
              <a:effectLst/>
              <a:latin typeface="+mn-lt"/>
              <a:ea typeface="+mn-ea"/>
              <a:cs typeface="+mn-cs"/>
            </a:rPr>
            <a:t>百万円の</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となった。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算入公債費等</a:t>
          </a:r>
          <a:r>
            <a:rPr kumimoji="1" lang="en-US" altLang="ja-JP" sz="1050">
              <a:solidFill>
                <a:sysClr val="windowText" lastClr="000000"/>
              </a:solidFill>
              <a:effectLst/>
              <a:latin typeface="+mn-lt"/>
              <a:ea typeface="+mn-ea"/>
              <a:cs typeface="+mn-cs"/>
            </a:rPr>
            <a:t>(B)</a:t>
          </a:r>
          <a:r>
            <a:rPr kumimoji="1" lang="ja-JP" altLang="ja-JP" sz="1050">
              <a:solidFill>
                <a:sysClr val="windowText" lastClr="000000"/>
              </a:solidFill>
              <a:effectLst/>
              <a:latin typeface="+mn-lt"/>
              <a:ea typeface="+mn-ea"/>
              <a:cs typeface="+mn-cs"/>
            </a:rPr>
            <a:t>において</a:t>
          </a:r>
          <a:r>
            <a:rPr kumimoji="1" lang="en-US" altLang="ja-JP" sz="1050">
              <a:solidFill>
                <a:sysClr val="windowText" lastClr="000000"/>
              </a:solidFill>
              <a:effectLst/>
              <a:latin typeface="+mn-lt"/>
              <a:ea typeface="+mn-ea"/>
              <a:cs typeface="+mn-cs"/>
            </a:rPr>
            <a:t>22</a:t>
          </a:r>
          <a:r>
            <a:rPr kumimoji="1" lang="ja-JP" altLang="ja-JP" sz="1050">
              <a:solidFill>
                <a:sysClr val="windowText" lastClr="000000"/>
              </a:solidFill>
              <a:effectLst/>
              <a:latin typeface="+mn-lt"/>
              <a:ea typeface="+mn-ea"/>
              <a:cs typeface="+mn-cs"/>
            </a:rPr>
            <a:t>百万円の</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となったことで、実質公債費比率の分子</a:t>
          </a:r>
          <a:r>
            <a:rPr kumimoji="1" lang="en-US" altLang="ja-JP" sz="1050">
              <a:solidFill>
                <a:sysClr val="windowText" lastClr="000000"/>
              </a:solidFill>
              <a:effectLst/>
              <a:latin typeface="+mn-lt"/>
              <a:ea typeface="+mn-ea"/>
              <a:cs typeface="+mn-cs"/>
            </a:rPr>
            <a:t>((A)-(B))</a:t>
          </a:r>
          <a:r>
            <a:rPr kumimoji="1" lang="ja-JP" altLang="ja-JP" sz="1050">
              <a:solidFill>
                <a:sysClr val="windowText" lastClr="000000"/>
              </a:solidFill>
              <a:effectLst/>
              <a:latin typeface="+mn-lt"/>
              <a:ea typeface="+mn-ea"/>
              <a:cs typeface="+mn-cs"/>
            </a:rPr>
            <a:t>は前年度と比較して</a:t>
          </a:r>
          <a:r>
            <a:rPr kumimoji="1" lang="en-US" altLang="ja-JP" sz="1050">
              <a:solidFill>
                <a:sysClr val="windowText" lastClr="000000"/>
              </a:solidFill>
              <a:effectLst/>
              <a:latin typeface="+mn-lt"/>
              <a:ea typeface="+mn-ea"/>
              <a:cs typeface="+mn-cs"/>
            </a:rPr>
            <a:t>37</a:t>
          </a:r>
          <a:r>
            <a:rPr kumimoji="1" lang="ja-JP" altLang="ja-JP" sz="1050">
              <a:solidFill>
                <a:sysClr val="windowText" lastClr="000000"/>
              </a:solidFill>
              <a:effectLst/>
              <a:latin typeface="+mn-lt"/>
              <a:ea typeface="+mn-ea"/>
              <a:cs typeface="+mn-cs"/>
            </a:rPr>
            <a:t>百万円の</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となった。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今後も、</a:t>
          </a:r>
          <a:r>
            <a:rPr kumimoji="1" lang="ja-JP" altLang="en-US" sz="1050">
              <a:solidFill>
                <a:sysClr val="windowText" lastClr="000000"/>
              </a:solidFill>
              <a:effectLst/>
              <a:latin typeface="+mn-lt"/>
              <a:ea typeface="+mn-ea"/>
              <a:cs typeface="+mn-cs"/>
            </a:rPr>
            <a:t>各種事業</a:t>
          </a:r>
          <a:r>
            <a:rPr kumimoji="1" lang="ja-JP" altLang="ja-JP" sz="1050">
              <a:solidFill>
                <a:sysClr val="windowText" lastClr="000000"/>
              </a:solidFill>
              <a:effectLst/>
              <a:latin typeface="+mn-lt"/>
              <a:ea typeface="+mn-ea"/>
              <a:cs typeface="+mn-cs"/>
            </a:rPr>
            <a:t>債の償還が続くことにより公債費の増加が見込まれることから、財政健全化を図るための一層の計画的かつ効率的な財政運営に努める。</a:t>
          </a:r>
          <a:endParaRPr lang="ja-JP" altLang="ja-JP" sz="12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満期一括償還方式を採用している借入はない。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宮城県角田市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将来負担額</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においては、</a:t>
          </a:r>
          <a:r>
            <a:rPr kumimoji="1" lang="ja-JP" altLang="en-US" sz="1100">
              <a:solidFill>
                <a:sysClr val="windowText" lastClr="000000"/>
              </a:solidFill>
              <a:effectLst/>
              <a:latin typeface="+mn-lt"/>
              <a:ea typeface="+mn-ea"/>
              <a:cs typeface="+mn-cs"/>
            </a:rPr>
            <a:t>一般会計等に係る地方債の現在高</a:t>
          </a:r>
          <a:r>
            <a:rPr kumimoji="1" lang="en-US" altLang="ja-JP" sz="1100">
              <a:solidFill>
                <a:sysClr val="windowText" lastClr="000000"/>
              </a:solidFill>
              <a:effectLst/>
              <a:latin typeface="+mn-lt"/>
              <a:ea typeface="+mn-ea"/>
              <a:cs typeface="+mn-cs"/>
            </a:rPr>
            <a:t>912</a:t>
          </a:r>
          <a:r>
            <a:rPr kumimoji="1" lang="ja-JP" altLang="ja-JP" sz="1100">
              <a:solidFill>
                <a:sysClr val="windowText" lastClr="000000"/>
              </a:solidFill>
              <a:effectLst/>
              <a:latin typeface="+mn-lt"/>
              <a:ea typeface="+mn-ea"/>
              <a:cs typeface="+mn-cs"/>
            </a:rPr>
            <a:t>百万円の減を主要因として、</a:t>
          </a:r>
          <a:r>
            <a:rPr kumimoji="1" lang="ja-JP" altLang="en-US" sz="1100">
              <a:solidFill>
                <a:sysClr val="windowText" lastClr="000000"/>
              </a:solidFill>
              <a:effectLst/>
              <a:latin typeface="+mn-lt"/>
              <a:ea typeface="+mn-ea"/>
              <a:cs typeface="+mn-cs"/>
            </a:rPr>
            <a:t>組合等負担等見込額</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50</a:t>
          </a:r>
          <a:r>
            <a:rPr kumimoji="1" lang="ja-JP" altLang="en-US" sz="1100">
              <a:solidFill>
                <a:sysClr val="windowText" lastClr="000000"/>
              </a:solidFill>
              <a:effectLst/>
              <a:latin typeface="+mn-lt"/>
              <a:ea typeface="+mn-ea"/>
              <a:cs typeface="+mn-cs"/>
            </a:rPr>
            <a:t>百</a:t>
          </a:r>
          <a:r>
            <a:rPr kumimoji="1" lang="ja-JP" altLang="ja-JP" sz="1100">
              <a:solidFill>
                <a:sysClr val="windowText" lastClr="000000"/>
              </a:solidFill>
              <a:effectLst/>
              <a:latin typeface="+mn-lt"/>
              <a:ea typeface="+mn-ea"/>
              <a:cs typeface="+mn-cs"/>
            </a:rPr>
            <a:t>万円の減となったことなどから、全体で</a:t>
          </a:r>
          <a:r>
            <a:rPr kumimoji="1" lang="en-US" altLang="ja-JP" sz="1100">
              <a:solidFill>
                <a:sysClr val="windowText" lastClr="000000"/>
              </a:solidFill>
              <a:effectLst/>
              <a:latin typeface="+mn-lt"/>
              <a:ea typeface="+mn-ea"/>
              <a:cs typeface="+mn-cs"/>
            </a:rPr>
            <a:t>250</a:t>
          </a:r>
          <a:r>
            <a:rPr kumimoji="1" lang="ja-JP" altLang="ja-JP" sz="110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充当可能財源等</a:t>
          </a:r>
          <a:r>
            <a:rPr kumimoji="1" lang="en-US" altLang="ja-JP" sz="1100">
              <a:solidFill>
                <a:sysClr val="windowText" lastClr="000000"/>
              </a:solidFill>
              <a:effectLst/>
              <a:latin typeface="+mn-lt"/>
              <a:ea typeface="+mn-ea"/>
              <a:cs typeface="+mn-cs"/>
            </a:rPr>
            <a:t>(B)</a:t>
          </a:r>
          <a:r>
            <a:rPr kumimoji="1" lang="ja-JP" altLang="ja-JP" sz="1100">
              <a:solidFill>
                <a:sysClr val="windowText" lastClr="000000"/>
              </a:solidFill>
              <a:effectLst/>
              <a:latin typeface="+mn-lt"/>
              <a:ea typeface="+mn-ea"/>
              <a:cs typeface="+mn-cs"/>
            </a:rPr>
            <a:t>においては、</a:t>
          </a:r>
          <a:r>
            <a:rPr kumimoji="1" lang="ja-JP" altLang="en-US" sz="1100">
              <a:solidFill>
                <a:sysClr val="windowText" lastClr="000000"/>
              </a:solidFill>
              <a:effectLst/>
              <a:latin typeface="+mn-lt"/>
              <a:ea typeface="+mn-ea"/>
              <a:cs typeface="+mn-cs"/>
            </a:rPr>
            <a:t>阿武隈急行線応援基金や教育振興基金</a:t>
          </a:r>
          <a:r>
            <a:rPr kumimoji="1" lang="ja-JP" altLang="ja-JP" sz="1100">
              <a:solidFill>
                <a:sysClr val="windowText" lastClr="000000"/>
              </a:solidFill>
              <a:effectLst/>
              <a:latin typeface="+mn-lt"/>
              <a:ea typeface="+mn-ea"/>
              <a:cs typeface="+mn-cs"/>
            </a:rPr>
            <a:t>の創設</a:t>
          </a:r>
          <a:r>
            <a:rPr kumimoji="1" lang="ja-JP" altLang="en-US" sz="1100">
              <a:solidFill>
                <a:sysClr val="windowText" lastClr="000000"/>
              </a:solidFill>
              <a:effectLst/>
              <a:latin typeface="+mn-lt"/>
              <a:ea typeface="+mn-ea"/>
              <a:cs typeface="+mn-cs"/>
            </a:rPr>
            <a:t>、ふるさと応援基金や学校施設整備基金</a:t>
          </a:r>
          <a:r>
            <a:rPr kumimoji="1" lang="ja-JP" altLang="ja-JP" sz="1100">
              <a:solidFill>
                <a:sysClr val="windowText" lastClr="000000"/>
              </a:solidFill>
              <a:effectLst/>
              <a:latin typeface="+mn-lt"/>
              <a:ea typeface="+mn-ea"/>
              <a:cs typeface="+mn-cs"/>
            </a:rPr>
            <a:t>の積み立てによって充当可能基金が</a:t>
          </a:r>
          <a:r>
            <a:rPr kumimoji="1" lang="en-US" altLang="ja-JP" sz="1100">
              <a:solidFill>
                <a:sysClr val="windowText" lastClr="000000"/>
              </a:solidFill>
              <a:effectLst/>
              <a:latin typeface="+mn-lt"/>
              <a:ea typeface="+mn-ea"/>
              <a:cs typeface="+mn-cs"/>
            </a:rPr>
            <a:t>1,380</a:t>
          </a:r>
          <a:r>
            <a:rPr kumimoji="1" lang="ja-JP" altLang="ja-JP" sz="1100">
              <a:solidFill>
                <a:sysClr val="windowText" lastClr="000000"/>
              </a:solidFill>
              <a:effectLst/>
              <a:latin typeface="+mn-lt"/>
              <a:ea typeface="+mn-ea"/>
              <a:cs typeface="+mn-cs"/>
            </a:rPr>
            <a:t>百万円の増となるなど、全体で</a:t>
          </a:r>
          <a:r>
            <a:rPr kumimoji="1" lang="en-US" altLang="ja-JP" sz="1100">
              <a:solidFill>
                <a:sysClr val="windowText" lastClr="000000"/>
              </a:solidFill>
              <a:effectLst/>
              <a:latin typeface="+mn-lt"/>
              <a:ea typeface="+mn-ea"/>
              <a:cs typeface="+mn-cs"/>
            </a:rPr>
            <a:t>977</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これらの要因により、将来負担比率の分子</a:t>
          </a:r>
          <a:r>
            <a:rPr kumimoji="1" lang="en-US" altLang="ja-JP" sz="1100">
              <a:solidFill>
                <a:sysClr val="windowText" lastClr="000000"/>
              </a:solidFill>
              <a:effectLst/>
              <a:latin typeface="+mn-lt"/>
              <a:ea typeface="+mn-ea"/>
              <a:cs typeface="+mn-cs"/>
            </a:rPr>
            <a:t>((A)-(B))</a:t>
          </a:r>
          <a:r>
            <a:rPr kumimoji="1" lang="ja-JP" altLang="ja-JP" sz="1100">
              <a:solidFill>
                <a:sysClr val="windowText" lastClr="000000"/>
              </a:solidFill>
              <a:effectLst/>
              <a:latin typeface="+mn-lt"/>
              <a:ea typeface="+mn-ea"/>
              <a:cs typeface="+mn-cs"/>
            </a:rPr>
            <a:t>は前年度と比較し、</a:t>
          </a:r>
          <a:r>
            <a:rPr kumimoji="1" lang="en-US" altLang="ja-JP" sz="1100">
              <a:solidFill>
                <a:sysClr val="windowText" lastClr="000000"/>
              </a:solidFill>
              <a:effectLst/>
              <a:latin typeface="+mn-lt"/>
              <a:ea typeface="+mn-ea"/>
              <a:cs typeface="+mn-cs"/>
            </a:rPr>
            <a:t>1,224</a:t>
          </a:r>
          <a:r>
            <a:rPr kumimoji="1" lang="ja-JP" altLang="ja-JP" sz="1100">
              <a:solidFill>
                <a:sysClr val="windowText" lastClr="000000"/>
              </a:solidFill>
              <a:effectLst/>
              <a:latin typeface="+mn-lt"/>
              <a:ea typeface="+mn-ea"/>
              <a:cs typeface="+mn-cs"/>
            </a:rPr>
            <a:t>百万円減少している。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年度以降においても、公共施設の長寿命化に係る改修や防災・減災構想に係る工事の実施等により、多額の市債発行を予定しており、さらに現在高が増加することが見込まれることから、令和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月策定の「角田市第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次行財政集中改革プラン」（令和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年度～令和</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年度）に基づく行財政改革を推進し、一層の将来負担の低減化を図る。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宮城県角田市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積立を実施した主なものとして、財政調整基金については令和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年度の決算剰余金</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8,785</a:t>
          </a:r>
          <a:r>
            <a:rPr kumimoji="1" lang="ja-JP" altLang="ja-JP" sz="1100">
              <a:solidFill>
                <a:sysClr val="windowText" lastClr="000000"/>
              </a:solidFill>
              <a:effectLst/>
              <a:latin typeface="+mn-lt"/>
              <a:ea typeface="+mn-ea"/>
              <a:cs typeface="+mn-cs"/>
            </a:rPr>
            <a:t>万円を、</a:t>
          </a:r>
          <a:r>
            <a:rPr kumimoji="1" lang="ja-JP" altLang="en-US" sz="1100">
              <a:solidFill>
                <a:sysClr val="windowText" lastClr="000000"/>
              </a:solidFill>
              <a:effectLst/>
              <a:latin typeface="+mn-lt"/>
              <a:ea typeface="+mn-ea"/>
              <a:cs typeface="+mn-cs"/>
            </a:rPr>
            <a:t>ふるさと応援基金</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5,847</a:t>
          </a:r>
          <a:r>
            <a:rPr kumimoji="1" lang="ja-JP" altLang="en-US" sz="1100">
              <a:solidFill>
                <a:sysClr val="windowText" lastClr="000000"/>
              </a:solidFill>
              <a:effectLst/>
              <a:latin typeface="+mn-lt"/>
              <a:ea typeface="+mn-ea"/>
              <a:cs typeface="+mn-cs"/>
            </a:rPr>
            <a:t>万</a:t>
          </a:r>
          <a:r>
            <a:rPr kumimoji="1" lang="ja-JP" altLang="ja-JP" sz="1100">
              <a:solidFill>
                <a:sysClr val="windowText" lastClr="000000"/>
              </a:solidFill>
              <a:effectLst/>
              <a:latin typeface="+mn-lt"/>
              <a:ea typeface="+mn-ea"/>
              <a:cs typeface="+mn-cs"/>
            </a:rPr>
            <a:t>円を、学校施設整備基金については</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億円を、さらに</a:t>
          </a:r>
          <a:r>
            <a:rPr kumimoji="1" lang="ja-JP" altLang="en-US" sz="1100">
              <a:solidFill>
                <a:sysClr val="windowText" lastClr="000000"/>
              </a:solidFill>
              <a:effectLst/>
              <a:latin typeface="+mn-lt"/>
              <a:ea typeface="+mn-ea"/>
              <a:cs typeface="+mn-cs"/>
            </a:rPr>
            <a:t>新たに創設した阿武隈急行線応援基金に</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億円、教育振興基金に</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億円</a:t>
          </a:r>
          <a:r>
            <a:rPr kumimoji="1" lang="ja-JP" altLang="ja-JP" sz="1100">
              <a:solidFill>
                <a:sysClr val="windowText" lastClr="000000"/>
              </a:solidFill>
              <a:effectLst/>
              <a:latin typeface="+mn-lt"/>
              <a:ea typeface="+mn-ea"/>
              <a:cs typeface="+mn-cs"/>
            </a:rPr>
            <a:t>を積み立てた。一方で、財政調整基金については歳入歳出の財源不足に対応するため</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億円取り崩し、減債基金については臨時財政対策債及び令和元年東日本台風災害復旧事業に係る元金償還に対応するため</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億円を、</a:t>
          </a:r>
          <a:r>
            <a:rPr kumimoji="1" lang="ja-JP" altLang="en-US" sz="1100">
              <a:solidFill>
                <a:sysClr val="windowText" lastClr="000000"/>
              </a:solidFill>
              <a:effectLst/>
              <a:latin typeface="+mn-lt"/>
              <a:ea typeface="+mn-ea"/>
              <a:cs typeface="+mn-cs"/>
            </a:rPr>
            <a:t>ふるさと応援基金については第</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次長期総合計画における重点プロジェクトに位置付けられた事業に充当するため</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億円を、</a:t>
          </a:r>
          <a:r>
            <a:rPr kumimoji="1" lang="ja-JP" altLang="ja-JP" sz="1100">
              <a:solidFill>
                <a:sysClr val="windowText" lastClr="000000"/>
              </a:solidFill>
              <a:effectLst/>
              <a:latin typeface="+mn-lt"/>
              <a:ea typeface="+mn-ea"/>
              <a:cs typeface="+mn-cs"/>
            </a:rPr>
            <a:t>公共施設強靭化対策基金については公共施設の長寿命化改修事業及び道路施設維持事業のため</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4,400</a:t>
          </a:r>
          <a:r>
            <a:rPr kumimoji="1" lang="ja-JP" altLang="ja-JP" sz="1100">
              <a:solidFill>
                <a:sysClr val="windowText" lastClr="000000"/>
              </a:solidFill>
              <a:effectLst/>
              <a:latin typeface="+mn-lt"/>
              <a:ea typeface="+mn-ea"/>
              <a:cs typeface="+mn-cs"/>
            </a:rPr>
            <a:t>万円を、子ども子育て未来基金については</a:t>
          </a:r>
          <a:r>
            <a:rPr kumimoji="1" lang="ja-JP" altLang="en-US" sz="1100">
              <a:solidFill>
                <a:sysClr val="windowText" lastClr="000000"/>
              </a:solidFill>
              <a:effectLst/>
              <a:latin typeface="+mn-lt"/>
              <a:ea typeface="+mn-ea"/>
              <a:cs typeface="+mn-cs"/>
            </a:rPr>
            <a:t>学校給食費の無償化や</a:t>
          </a:r>
          <a:r>
            <a:rPr kumimoji="1" lang="ja-JP" altLang="ja-JP" sz="1100">
              <a:solidFill>
                <a:sysClr val="windowText" lastClr="000000"/>
              </a:solidFill>
              <a:effectLst/>
              <a:latin typeface="+mn-lt"/>
              <a:ea typeface="+mn-ea"/>
              <a:cs typeface="+mn-cs"/>
            </a:rPr>
            <a:t>保育料の一部無償化に伴い支出が増加した施設型給付費</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子ども医療費助成事業のため</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6,500</a:t>
          </a:r>
          <a:r>
            <a:rPr kumimoji="1" lang="ja-JP" altLang="ja-JP" sz="1100">
              <a:solidFill>
                <a:sysClr val="windowText" lastClr="000000"/>
              </a:solidFill>
              <a:effectLst/>
              <a:latin typeface="+mn-lt"/>
              <a:ea typeface="+mn-ea"/>
              <a:cs typeface="+mn-cs"/>
            </a:rPr>
            <a:t>万円を取り崩したことなどにより、基金全体としては</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5,142</a:t>
          </a:r>
          <a:r>
            <a:rPr kumimoji="1" lang="ja-JP" altLang="ja-JP" sz="1100">
              <a:solidFill>
                <a:sysClr val="windowText" lastClr="000000"/>
              </a:solidFill>
              <a:effectLst/>
              <a:latin typeface="+mn-lt"/>
              <a:ea typeface="+mn-ea"/>
              <a:cs typeface="+mn-cs"/>
            </a:rPr>
            <a:t>万円の増となった。</a:t>
          </a:r>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ysClr val="windowText" lastClr="000000"/>
            </a:solidFill>
            <a:effectLst/>
            <a:latin typeface="+mn-lt"/>
            <a:ea typeface="+mn-ea"/>
            <a:cs typeface="+mn-cs"/>
          </a:endParaRPr>
        </a:p>
        <a:p>
          <a:pPr eaLnBrk="1" fontAlgn="auto" latinLnBrk="0" hangingPunct="1"/>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地域に欠くことのできない公共交通機関である阿武隈急行線の存続と利用促進</a:t>
          </a:r>
          <a:r>
            <a:rPr kumimoji="1" lang="ja-JP" altLang="ja-JP" sz="1100">
              <a:solidFill>
                <a:sysClr val="windowText" lastClr="000000"/>
              </a:solidFill>
              <a:effectLst/>
              <a:latin typeface="+mn-lt"/>
              <a:ea typeface="+mn-ea"/>
              <a:cs typeface="+mn-cs"/>
            </a:rPr>
            <a:t>を図るための</a:t>
          </a:r>
          <a:r>
            <a:rPr kumimoji="1" lang="ja-JP" altLang="en-US" sz="1100">
              <a:solidFill>
                <a:sysClr val="windowText" lastClr="000000"/>
              </a:solidFill>
              <a:effectLst/>
              <a:latin typeface="+mn-lt"/>
              <a:ea typeface="+mn-ea"/>
              <a:cs typeface="+mn-cs"/>
            </a:rPr>
            <a:t>阿武隈急行線応援基金</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老朽化した学校施設の整備のための財源確保を目的とした学校施設整備基金、</a:t>
          </a:r>
          <a:r>
            <a:rPr kumimoji="1" lang="ja-JP" altLang="ja-JP" sz="1100">
              <a:solidFill>
                <a:sysClr val="windowText" lastClr="000000"/>
              </a:solidFill>
              <a:effectLst/>
              <a:latin typeface="+mn-lt"/>
              <a:ea typeface="+mn-ea"/>
              <a:cs typeface="+mn-cs"/>
            </a:rPr>
            <a:t>その他の特定目的基金の積み増しを予定しており、またふるさと納税寄付金が増加傾向にあることから基金全体としては増加が見込まれる。</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公共施設強靭化対策基金：事前防災及び</a:t>
          </a:r>
          <a:r>
            <a:rPr kumimoji="1" lang="ja-JP" altLang="en-US" sz="1000">
              <a:solidFill>
                <a:sysClr val="windowText" lastClr="000000"/>
              </a:solidFill>
              <a:effectLst/>
              <a:latin typeface="+mn-lt"/>
              <a:ea typeface="+mn-ea"/>
              <a:cs typeface="+mn-cs"/>
            </a:rPr>
            <a:t>減災</a:t>
          </a:r>
          <a:r>
            <a:rPr kumimoji="1" lang="ja-JP" altLang="ja-JP" sz="1000">
              <a:solidFill>
                <a:sysClr val="windowText" lastClr="000000"/>
              </a:solidFill>
              <a:effectLst/>
              <a:latin typeface="+mn-lt"/>
              <a:ea typeface="+mn-ea"/>
              <a:cs typeface="+mn-cs"/>
            </a:rPr>
            <a:t>等に資する公共施設の整備及び大規模な改修に関する事業の計画的な推進</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ふるさと応援基金：ふるさと納税により納められた寄付金について、寄付者の指定した重点事業へ充当されていることを明確化</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　子ども子育て未来基金：未来を担う子どもたちが健やかに生まれ、育つことのできる環境を整え、子育てにやさしいまちづくりの推進</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学校施設整備基金：角田市が設置する学校施設の整備</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阿武隈急行線応援</a:t>
          </a:r>
          <a:r>
            <a:rPr kumimoji="1" lang="ja-JP" altLang="ja-JP" sz="1000">
              <a:solidFill>
                <a:sysClr val="windowText" lastClr="000000"/>
              </a:solidFill>
              <a:effectLst/>
              <a:latin typeface="+mn-lt"/>
              <a:ea typeface="+mn-ea"/>
              <a:cs typeface="+mn-cs"/>
            </a:rPr>
            <a:t>基金：</a:t>
          </a:r>
          <a:r>
            <a:rPr lang="ja-JP" altLang="en-US" sz="1000" b="0" i="0">
              <a:solidFill>
                <a:sysClr val="windowText" lastClr="000000"/>
              </a:solidFill>
              <a:effectLst/>
              <a:latin typeface="+mn-lt"/>
              <a:ea typeface="+mn-ea"/>
              <a:cs typeface="+mn-cs"/>
            </a:rPr>
            <a:t>地域に欠くことのできない公共交通機関である</a:t>
          </a:r>
          <a:r>
            <a:rPr kumimoji="1" lang="ja-JP" altLang="en-US" sz="1000">
              <a:solidFill>
                <a:sysClr val="windowText" lastClr="000000"/>
              </a:solidFill>
              <a:effectLst/>
              <a:latin typeface="+mn-lt"/>
              <a:ea typeface="+mn-ea"/>
              <a:cs typeface="+mn-cs"/>
            </a:rPr>
            <a:t>阿武隈急行線の存続及び利用促進</a:t>
          </a:r>
          <a:endParaRPr lang="ja-JP" altLang="ja-JP" sz="10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公共施設強靭化対策基金：事前防災及び</a:t>
          </a:r>
          <a:r>
            <a:rPr kumimoji="1" lang="ja-JP" altLang="en-US" sz="1000">
              <a:solidFill>
                <a:sysClr val="windowText" lastClr="000000"/>
              </a:solidFill>
              <a:effectLst/>
              <a:latin typeface="+mn-lt"/>
              <a:ea typeface="+mn-ea"/>
              <a:cs typeface="+mn-cs"/>
            </a:rPr>
            <a:t>減災</a:t>
          </a:r>
          <a:r>
            <a:rPr kumimoji="1" lang="ja-JP" altLang="ja-JP" sz="1000">
              <a:solidFill>
                <a:sysClr val="windowText" lastClr="000000"/>
              </a:solidFill>
              <a:effectLst/>
              <a:latin typeface="+mn-lt"/>
              <a:ea typeface="+mn-ea"/>
              <a:cs typeface="+mn-cs"/>
            </a:rPr>
            <a:t>等に資する公共施設の整備及び大規模な改修に関する事業</a:t>
          </a:r>
          <a:r>
            <a:rPr kumimoji="1" lang="ja-JP" altLang="en-US" sz="1000">
              <a:solidFill>
                <a:sysClr val="windowText" lastClr="000000"/>
              </a:solidFill>
              <a:effectLst/>
              <a:latin typeface="+mn-lt"/>
              <a:ea typeface="+mn-ea"/>
              <a:cs typeface="+mn-cs"/>
            </a:rPr>
            <a:t>に充当するため、</a:t>
          </a:r>
          <a:r>
            <a:rPr kumimoji="1" lang="en-US" altLang="ja-JP" sz="1000">
              <a:solidFill>
                <a:sysClr val="windowText" lastClr="000000"/>
              </a:solidFill>
              <a:effectLst/>
              <a:latin typeface="+mn-lt"/>
              <a:ea typeface="+mn-ea"/>
              <a:cs typeface="+mn-cs"/>
            </a:rPr>
            <a:t>1</a:t>
          </a:r>
          <a:r>
            <a:rPr kumimoji="1" lang="ja-JP" altLang="en-US"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4,440</a:t>
          </a:r>
          <a:r>
            <a:rPr kumimoji="1" lang="ja-JP" altLang="en-US" sz="1000">
              <a:solidFill>
                <a:sysClr val="windowText" lastClr="000000"/>
              </a:solidFill>
              <a:effectLst/>
              <a:latin typeface="+mn-lt"/>
              <a:ea typeface="+mn-ea"/>
              <a:cs typeface="+mn-cs"/>
            </a:rPr>
            <a:t>万円を取り崩した。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ふるさと応援基金：</a:t>
          </a:r>
          <a:r>
            <a:rPr kumimoji="1" lang="ja-JP" altLang="en-US" sz="1000">
              <a:solidFill>
                <a:sysClr val="windowText" lastClr="000000"/>
              </a:solidFill>
              <a:effectLst/>
              <a:latin typeface="+mn-lt"/>
              <a:ea typeface="+mn-ea"/>
              <a:cs typeface="+mn-cs"/>
            </a:rPr>
            <a:t>寄付者の指定した各重点事業へ充当するため、</a:t>
          </a:r>
          <a:r>
            <a:rPr kumimoji="1" lang="en-US" altLang="ja-JP" sz="1000">
              <a:solidFill>
                <a:sysClr val="windowText" lastClr="000000"/>
              </a:solidFill>
              <a:effectLst/>
              <a:latin typeface="+mn-lt"/>
              <a:ea typeface="+mn-ea"/>
              <a:cs typeface="+mn-cs"/>
            </a:rPr>
            <a:t>17</a:t>
          </a:r>
          <a:r>
            <a:rPr kumimoji="1" lang="ja-JP" altLang="en-US" sz="1000">
              <a:solidFill>
                <a:sysClr val="windowText" lastClr="000000"/>
              </a:solidFill>
              <a:effectLst/>
              <a:latin typeface="+mn-lt"/>
              <a:ea typeface="+mn-ea"/>
              <a:cs typeface="+mn-cs"/>
            </a:rPr>
            <a:t>億円を取り崩したが、</a:t>
          </a:r>
          <a:r>
            <a:rPr kumimoji="1" lang="en-US" altLang="ja-JP" sz="1000">
              <a:solidFill>
                <a:sysClr val="windowText" lastClr="000000"/>
              </a:solidFill>
              <a:effectLst/>
              <a:latin typeface="+mn-lt"/>
              <a:ea typeface="+mn-ea"/>
              <a:cs typeface="+mn-cs"/>
            </a:rPr>
            <a:t>25</a:t>
          </a:r>
          <a:r>
            <a:rPr kumimoji="1" lang="ja-JP" altLang="en-US"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5,847</a:t>
          </a:r>
          <a:r>
            <a:rPr kumimoji="1" lang="ja-JP" altLang="en-US" sz="1000">
              <a:solidFill>
                <a:sysClr val="windowText" lastClr="000000"/>
              </a:solidFill>
              <a:effectLst/>
              <a:latin typeface="+mn-lt"/>
              <a:ea typeface="+mn-ea"/>
              <a:cs typeface="+mn-cs"/>
            </a:rPr>
            <a:t>万円を積み立てたため基金残高は増となった。</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　子ども子育て未来基金：学校給食費無償化や保育料の一部無償化、子ども医療費助成事業に充当するため、</a:t>
          </a:r>
          <a:r>
            <a:rPr kumimoji="1" lang="en-US" altLang="ja-JP" sz="1000">
              <a:solidFill>
                <a:sysClr val="windowText" lastClr="000000"/>
              </a:solidFill>
              <a:effectLst/>
              <a:latin typeface="+mn-lt"/>
              <a:ea typeface="+mn-ea"/>
              <a:cs typeface="+mn-cs"/>
            </a:rPr>
            <a:t>1</a:t>
          </a:r>
          <a:r>
            <a:rPr kumimoji="1" lang="ja-JP" altLang="ja-JP"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6,500</a:t>
          </a:r>
          <a:r>
            <a:rPr kumimoji="1" lang="ja-JP" altLang="ja-JP" sz="1000">
              <a:solidFill>
                <a:sysClr val="windowText" lastClr="000000"/>
              </a:solidFill>
              <a:effectLst/>
              <a:latin typeface="+mn-lt"/>
              <a:ea typeface="+mn-ea"/>
              <a:cs typeface="+mn-cs"/>
            </a:rPr>
            <a:t>万円を取り崩した。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学校施設整備基金：基金の目的を達成するため、</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億円を積み立てた。</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　阿武隈急行線応援基金：</a:t>
          </a:r>
          <a:r>
            <a:rPr kumimoji="1" lang="ja-JP" altLang="en-US" sz="1000">
              <a:solidFill>
                <a:sysClr val="windowText" lastClr="000000"/>
              </a:solidFill>
              <a:effectLst/>
              <a:latin typeface="+mn-lt"/>
              <a:ea typeface="+mn-ea"/>
              <a:cs typeface="+mn-cs"/>
            </a:rPr>
            <a:t>基金を創設し、</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億円を積み立てた。</a:t>
          </a:r>
          <a:endParaRPr lang="ja-JP" altLang="ja-JP" sz="10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公共施設強靭化対策基金：公共施設の老朽化対策及び防災・減災構想に係る事業に充当するため、取崩しを予定する。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ふるさと応援基金：角田市の重点事業に充当するため、取り崩しを予定する。</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　子ども子育て未来基金：子ども医療費助成事業等に充当するため、取崩しを予定する。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学校施設整備基金：老朽化している学校施設の今後の整備のため、積み立てを予定する。</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阿武隈急行線応援基金：阿武隈急行線の運航継続支援のため、</a:t>
          </a:r>
          <a:r>
            <a:rPr kumimoji="1" lang="ja-JP" altLang="ja-JP" sz="1000">
              <a:solidFill>
                <a:sysClr val="windowText" lastClr="000000"/>
              </a:solidFill>
              <a:effectLst/>
              <a:latin typeface="+mn-lt"/>
              <a:ea typeface="+mn-ea"/>
              <a:cs typeface="+mn-cs"/>
            </a:rPr>
            <a:t>取崩しを予定する。</a:t>
          </a:r>
          <a:endParaRPr lang="ja-JP" altLang="ja-JP" sz="10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年度決算剰余金</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8,785</a:t>
          </a:r>
          <a:r>
            <a:rPr kumimoji="1" lang="ja-JP" altLang="ja-JP" sz="1100">
              <a:solidFill>
                <a:sysClr val="windowText" lastClr="000000"/>
              </a:solidFill>
              <a:effectLst/>
              <a:latin typeface="+mn-lt"/>
              <a:ea typeface="+mn-ea"/>
              <a:cs typeface="+mn-cs"/>
            </a:rPr>
            <a:t>万円を積立てた一方で、歳入歳出の財源不足に対応するため</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億円取り崩したことにより減少した。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月策定の「角田市第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次行財政集中改革プラン」（令和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年度～令和</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年度）における取組項目の中で、財政調整基金の残高に関しては、標準財政規模の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％以上を確保するために十分な額として各年度末において</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億円以上の保有を目標としている。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普通交付税において後年度の臨時財政対策債の償還に係る元利償還金の一部が交付されたこと等により</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億円の積み立てを行っているが、臨時財政対策債や</a:t>
          </a:r>
          <a:r>
            <a:rPr kumimoji="1" lang="ja-JP" altLang="en-US" sz="1100">
              <a:solidFill>
                <a:sysClr val="windowText" lastClr="000000"/>
              </a:solidFill>
              <a:effectLst/>
              <a:latin typeface="+mn-lt"/>
              <a:ea typeface="+mn-ea"/>
              <a:cs typeface="+mn-cs"/>
            </a:rPr>
            <a:t>歳入欠かん債、</a:t>
          </a:r>
          <a:r>
            <a:rPr kumimoji="1" lang="ja-JP" altLang="ja-JP" sz="1100">
              <a:solidFill>
                <a:sysClr val="windowText" lastClr="000000"/>
              </a:solidFill>
              <a:effectLst/>
              <a:latin typeface="+mn-lt"/>
              <a:ea typeface="+mn-ea"/>
              <a:cs typeface="+mn-cs"/>
            </a:rPr>
            <a:t>令和元年東日本台風災害復旧事業に係る元金償還に対応するため</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億円取り崩したことにより減少した。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年度以降も令和元年東日本台風災害復旧事業</a:t>
          </a:r>
          <a:r>
            <a:rPr kumimoji="1" lang="ja-JP" altLang="en-US" sz="1100">
              <a:solidFill>
                <a:sysClr val="windowText" lastClr="000000"/>
              </a:solidFill>
              <a:effectLst/>
              <a:latin typeface="+mn-lt"/>
              <a:ea typeface="+mn-ea"/>
              <a:cs typeface="+mn-cs"/>
            </a:rPr>
            <a:t>や福島県沖地震災害復旧事業</a:t>
          </a:r>
          <a:r>
            <a:rPr kumimoji="1" lang="ja-JP" altLang="ja-JP" sz="1100">
              <a:solidFill>
                <a:sysClr val="windowText" lastClr="000000"/>
              </a:solidFill>
              <a:effectLst/>
              <a:latin typeface="+mn-lt"/>
              <a:ea typeface="+mn-ea"/>
              <a:cs typeface="+mn-cs"/>
            </a:rPr>
            <a:t>に係る元金償還の増</a:t>
          </a:r>
          <a:r>
            <a:rPr kumimoji="1" lang="ja-JP" altLang="en-US" sz="1100">
              <a:solidFill>
                <a:sysClr val="windowText" lastClr="000000"/>
              </a:solidFill>
              <a:effectLst/>
              <a:latin typeface="+mn-lt"/>
              <a:ea typeface="+mn-ea"/>
              <a:cs typeface="+mn-cs"/>
            </a:rPr>
            <a:t>への</a:t>
          </a:r>
          <a:r>
            <a:rPr kumimoji="1" lang="ja-JP" altLang="ja-JP" sz="1100">
              <a:solidFill>
                <a:sysClr val="windowText" lastClr="000000"/>
              </a:solidFill>
              <a:effectLst/>
              <a:latin typeface="+mn-lt"/>
              <a:ea typeface="+mn-ea"/>
              <a:cs typeface="+mn-cs"/>
            </a:rPr>
            <a:t>対応</a:t>
          </a:r>
          <a:r>
            <a:rPr kumimoji="1" lang="ja-JP" altLang="en-US" sz="1100">
              <a:solidFill>
                <a:sysClr val="windowText" lastClr="000000"/>
              </a:solidFill>
              <a:effectLst/>
              <a:latin typeface="+mn-lt"/>
              <a:ea typeface="+mn-ea"/>
              <a:cs typeface="+mn-cs"/>
            </a:rPr>
            <a:t>のほか、財政の健全性向上のための繰上償還実施のため</a:t>
          </a:r>
          <a:r>
            <a:rPr kumimoji="1" lang="ja-JP" altLang="ja-JP" sz="1100">
              <a:solidFill>
                <a:sysClr val="windowText" lastClr="000000"/>
              </a:solidFill>
              <a:effectLst/>
              <a:latin typeface="+mn-lt"/>
              <a:ea typeface="+mn-ea"/>
              <a:cs typeface="+mn-cs"/>
            </a:rPr>
            <a:t>取り崩し額を増加させる見込みである。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宮城県角田市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26,469
26,177
147.53
21,449,910
20,826,976
378,625
8,597,586
15,242,660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5</a:t>
          </a:r>
          <a:r>
            <a:rPr kumimoji="1" lang="ja-JP" altLang="ja-JP" sz="1000">
              <a:solidFill>
                <a:sysClr val="windowText" lastClr="000000"/>
              </a:solidFill>
              <a:effectLst/>
              <a:latin typeface="+mn-lt"/>
              <a:ea typeface="+mn-ea"/>
              <a:cs typeface="+mn-cs"/>
            </a:rPr>
            <a:t>年度に続き、類似団体平均と比較して高い水準となった。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年度においては、市町村民税法人割などの影響</a:t>
          </a:r>
          <a:r>
            <a:rPr kumimoji="1" lang="ja-JP" altLang="en-US" sz="1000">
              <a:solidFill>
                <a:sysClr val="windowText" lastClr="000000"/>
              </a:solidFill>
              <a:effectLst/>
              <a:latin typeface="+mn-lt"/>
              <a:ea typeface="+mn-ea"/>
              <a:cs typeface="+mn-cs"/>
            </a:rPr>
            <a:t>や定額減税減収補填特例交付金の算入</a:t>
          </a:r>
          <a:r>
            <a:rPr kumimoji="1" lang="ja-JP" altLang="ja-JP" sz="1000">
              <a:solidFill>
                <a:sysClr val="windowText" lastClr="000000"/>
              </a:solidFill>
              <a:effectLst/>
              <a:latin typeface="+mn-lt"/>
              <a:ea typeface="+mn-ea"/>
              <a:cs typeface="+mn-cs"/>
            </a:rPr>
            <a:t>により基準財政収入額が</a:t>
          </a:r>
          <a:r>
            <a:rPr kumimoji="1" lang="ja-JP" altLang="en-US" sz="1000">
              <a:solidFill>
                <a:sysClr val="windowText" lastClr="000000"/>
              </a:solidFill>
              <a:effectLst/>
              <a:latin typeface="+mn-lt"/>
              <a:ea typeface="+mn-ea"/>
              <a:cs typeface="+mn-cs"/>
            </a:rPr>
            <a:t>微増し</a:t>
          </a:r>
          <a:r>
            <a:rPr kumimoji="1" lang="ja-JP" altLang="ja-JP" sz="1000">
              <a:solidFill>
                <a:sysClr val="windowText" lastClr="000000"/>
              </a:solidFill>
              <a:effectLst/>
              <a:latin typeface="+mn-lt"/>
              <a:ea typeface="+mn-ea"/>
              <a:cs typeface="+mn-cs"/>
            </a:rPr>
            <a:t>、令和元年度台風に伴う災害復旧債</a:t>
          </a:r>
          <a:r>
            <a:rPr kumimoji="1" lang="ja-JP" altLang="en-US" sz="1000">
              <a:solidFill>
                <a:sysClr val="windowText" lastClr="000000"/>
              </a:solidFill>
              <a:effectLst/>
              <a:latin typeface="+mn-lt"/>
              <a:ea typeface="+mn-ea"/>
              <a:cs typeface="+mn-cs"/>
            </a:rPr>
            <a:t>や歳入欠かん債</a:t>
          </a:r>
          <a:r>
            <a:rPr kumimoji="1" lang="ja-JP" altLang="ja-JP" sz="1000">
              <a:solidFill>
                <a:sysClr val="windowText" lastClr="000000"/>
              </a:solidFill>
              <a:effectLst/>
              <a:latin typeface="+mn-lt"/>
              <a:ea typeface="+mn-ea"/>
              <a:cs typeface="+mn-cs"/>
            </a:rPr>
            <a:t>の償還開始等により基準財政需要額の増加となった。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年度の財政力指数については前年度と比較して単年度は</a:t>
          </a:r>
          <a:r>
            <a:rPr kumimoji="1" lang="en-US" altLang="ja-JP" sz="1000">
              <a:solidFill>
                <a:sysClr val="windowText" lastClr="000000"/>
              </a:solidFill>
              <a:effectLst/>
              <a:latin typeface="+mn-lt"/>
              <a:ea typeface="+mn-ea"/>
              <a:cs typeface="+mn-cs"/>
            </a:rPr>
            <a:t>0.01</a:t>
          </a:r>
          <a:r>
            <a:rPr kumimoji="1" lang="ja-JP" altLang="ja-JP" sz="1000">
              <a:solidFill>
                <a:sysClr val="windowText" lastClr="000000"/>
              </a:solidFill>
              <a:effectLst/>
              <a:latin typeface="+mn-lt"/>
              <a:ea typeface="+mn-ea"/>
              <a:cs typeface="+mn-cs"/>
            </a:rPr>
            <a:t>ポイント減少、</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か年の平均は変動がなかった。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今後も課税客体の適切な把握や徴収強化等の税収増加に向けた取組を進めるとともに、一層の歳出削減を図ることで、財政基盤の強化に努める。</a:t>
          </a:r>
          <a:endParaRPr lang="ja-JP" altLang="ja-JP" sz="10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39</xdr:row>
      <xdr:rowOff>126093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1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39</xdr:row>
      <xdr:rowOff>126093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1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39</xdr:row>
      <xdr:rowOff>126093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1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126093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4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年度においては、前</a:t>
          </a:r>
          <a:r>
            <a:rPr kumimoji="1" lang="ja-JP" altLang="en-US" sz="1000">
              <a:solidFill>
                <a:sysClr val="windowText" lastClr="000000"/>
              </a:solidFill>
              <a:effectLst/>
              <a:latin typeface="+mn-lt"/>
              <a:ea typeface="+mn-ea"/>
              <a:cs typeface="+mn-cs"/>
            </a:rPr>
            <a:t>年度</a:t>
          </a:r>
          <a:r>
            <a:rPr kumimoji="1" lang="ja-JP" altLang="ja-JP" sz="1000">
              <a:solidFill>
                <a:sysClr val="windowText" lastClr="000000"/>
              </a:solidFill>
              <a:effectLst/>
              <a:latin typeface="+mn-lt"/>
              <a:ea typeface="+mn-ea"/>
              <a:cs typeface="+mn-cs"/>
            </a:rPr>
            <a:t>比で</a:t>
          </a:r>
          <a:r>
            <a:rPr kumimoji="1" lang="en-US" altLang="ja-JP" sz="1000">
              <a:solidFill>
                <a:sysClr val="windowText" lastClr="000000"/>
              </a:solidFill>
              <a:effectLst/>
              <a:latin typeface="+mn-lt"/>
              <a:ea typeface="+mn-ea"/>
              <a:cs typeface="+mn-cs"/>
            </a:rPr>
            <a:t>3.4</a:t>
          </a:r>
          <a:r>
            <a:rPr kumimoji="1" lang="ja-JP" altLang="ja-JP" sz="1000">
              <a:solidFill>
                <a:sysClr val="windowText" lastClr="000000"/>
              </a:solidFill>
              <a:effectLst/>
              <a:latin typeface="+mn-lt"/>
              <a:ea typeface="+mn-ea"/>
              <a:cs typeface="+mn-cs"/>
            </a:rPr>
            <a:t>ポイントの減となっている。主な要因としては、分子である歳出が、</a:t>
          </a:r>
          <a:r>
            <a:rPr kumimoji="1" lang="ja-JP" altLang="en-US" sz="1000">
              <a:solidFill>
                <a:sysClr val="windowText" lastClr="000000"/>
              </a:solidFill>
              <a:effectLst/>
              <a:latin typeface="+mn-lt"/>
              <a:ea typeface="+mn-ea"/>
              <a:cs typeface="+mn-cs"/>
            </a:rPr>
            <a:t>人事院勧告に伴う給与改定等により人件費が</a:t>
          </a:r>
          <a:r>
            <a:rPr kumimoji="1" lang="en-US" altLang="ja-JP" sz="1000">
              <a:solidFill>
                <a:sysClr val="windowText" lastClr="000000"/>
              </a:solidFill>
              <a:effectLst/>
              <a:latin typeface="+mn-lt"/>
              <a:ea typeface="+mn-ea"/>
              <a:cs typeface="+mn-cs"/>
            </a:rPr>
            <a:t>1</a:t>
          </a:r>
          <a:r>
            <a:rPr kumimoji="1" lang="ja-JP" altLang="en-US"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5,413</a:t>
          </a:r>
          <a:r>
            <a:rPr kumimoji="1" lang="ja-JP" altLang="en-US" sz="1000">
              <a:solidFill>
                <a:sysClr val="windowText" lastClr="000000"/>
              </a:solidFill>
              <a:effectLst/>
              <a:latin typeface="+mn-lt"/>
              <a:ea typeface="+mn-ea"/>
              <a:cs typeface="+mn-cs"/>
            </a:rPr>
            <a:t>万円増加したことや令和元年台風災害に伴う災害復旧事業債の償還開始等により公債費が</a:t>
          </a:r>
          <a:r>
            <a:rPr kumimoji="1" lang="en-US" altLang="ja-JP" sz="1000">
              <a:solidFill>
                <a:sysClr val="windowText" lastClr="000000"/>
              </a:solidFill>
              <a:effectLst/>
              <a:latin typeface="+mn-lt"/>
              <a:ea typeface="+mn-ea"/>
              <a:cs typeface="+mn-cs"/>
            </a:rPr>
            <a:t>1</a:t>
          </a:r>
          <a:r>
            <a:rPr kumimoji="1" lang="ja-JP" altLang="en-US"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5,218</a:t>
          </a:r>
          <a:r>
            <a:rPr kumimoji="1" lang="ja-JP" altLang="en-US" sz="1000">
              <a:solidFill>
                <a:sysClr val="windowText" lastClr="000000"/>
              </a:solidFill>
              <a:effectLst/>
              <a:latin typeface="+mn-lt"/>
              <a:ea typeface="+mn-ea"/>
              <a:cs typeface="+mn-cs"/>
            </a:rPr>
            <a:t>万円増加したこと</a:t>
          </a:r>
          <a:r>
            <a:rPr kumimoji="1" lang="ja-JP" altLang="ja-JP" sz="1000">
              <a:solidFill>
                <a:sysClr val="windowText" lastClr="000000"/>
              </a:solidFill>
              <a:effectLst/>
              <a:latin typeface="+mn-lt"/>
              <a:ea typeface="+mn-ea"/>
              <a:cs typeface="+mn-cs"/>
            </a:rPr>
            <a:t>により経常的支出が増加した一方で、分母である歳入が、</a:t>
          </a:r>
          <a:r>
            <a:rPr kumimoji="1" lang="ja-JP" altLang="en-US" sz="1000">
              <a:solidFill>
                <a:sysClr val="windowText" lastClr="000000"/>
              </a:solidFill>
              <a:effectLst/>
              <a:latin typeface="+mn-lt"/>
              <a:ea typeface="+mn-ea"/>
              <a:cs typeface="+mn-cs"/>
            </a:rPr>
            <a:t>定額減税の実施に伴う減収分補填のための地方特例交付金</a:t>
          </a:r>
          <a:r>
            <a:rPr kumimoji="1" lang="ja-JP" altLang="ja-JP" sz="1000">
              <a:solidFill>
                <a:sysClr val="windowText" lastClr="000000"/>
              </a:solidFill>
              <a:effectLst/>
              <a:latin typeface="+mn-lt"/>
              <a:ea typeface="+mn-ea"/>
              <a:cs typeface="+mn-cs"/>
            </a:rPr>
            <a:t>が</a:t>
          </a:r>
          <a:r>
            <a:rPr kumimoji="1" lang="en-US" altLang="ja-JP" sz="1000">
              <a:solidFill>
                <a:sysClr val="windowText" lastClr="000000"/>
              </a:solidFill>
              <a:effectLst/>
              <a:latin typeface="+mn-lt"/>
              <a:ea typeface="+mn-ea"/>
              <a:cs typeface="+mn-cs"/>
            </a:rPr>
            <a:t>1</a:t>
          </a:r>
          <a:r>
            <a:rPr kumimoji="1" lang="ja-JP" altLang="ja-JP"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1,126</a:t>
          </a:r>
          <a:r>
            <a:rPr kumimoji="1" lang="ja-JP" altLang="ja-JP" sz="1000">
              <a:solidFill>
                <a:sysClr val="windowText" lastClr="000000"/>
              </a:solidFill>
              <a:effectLst/>
              <a:latin typeface="+mn-lt"/>
              <a:ea typeface="+mn-ea"/>
              <a:cs typeface="+mn-cs"/>
            </a:rPr>
            <a:t>万円</a:t>
          </a:r>
          <a:r>
            <a:rPr kumimoji="1" lang="ja-JP" altLang="en-US" sz="1000">
              <a:solidFill>
                <a:sysClr val="windowText" lastClr="000000"/>
              </a:solidFill>
              <a:effectLst/>
              <a:latin typeface="+mn-lt"/>
              <a:ea typeface="+mn-ea"/>
              <a:cs typeface="+mn-cs"/>
            </a:rPr>
            <a:t>皆増となったほか</a:t>
          </a:r>
          <a:r>
            <a:rPr kumimoji="1" lang="ja-JP" altLang="ja-JP" sz="1000">
              <a:solidFill>
                <a:sysClr val="windowText" lastClr="000000"/>
              </a:solidFill>
              <a:effectLst/>
              <a:latin typeface="+mn-lt"/>
              <a:ea typeface="+mn-ea"/>
              <a:cs typeface="+mn-cs"/>
            </a:rPr>
            <a:t>、普通交付税が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4,443</a:t>
          </a:r>
          <a:r>
            <a:rPr kumimoji="1" lang="ja-JP" altLang="ja-JP" sz="1000">
              <a:solidFill>
                <a:sysClr val="windowText" lastClr="000000"/>
              </a:solidFill>
              <a:effectLst/>
              <a:latin typeface="+mn-lt"/>
              <a:ea typeface="+mn-ea"/>
              <a:cs typeface="+mn-cs"/>
            </a:rPr>
            <a:t>万円の増となり、経常的支出よりも経常的収入が上回ったことにより比率が改善した。今後も財政健全化等の取組を通じて、より一層の経常経費の抑制に努める。</a:t>
          </a:r>
          <a:endParaRPr lang="ja-JP" altLang="ja-JP" sz="10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119804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19130"/>
          <a:ext cx="8382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119804</xdr:rowOff>
    </xdr:from>
    <xdr:to>
      <xdr:col>19</xdr:col>
      <xdr:colOff>133350</xdr:colOff>
      <xdr:row>65</xdr:row>
      <xdr:rowOff>28787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0926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65</xdr:row>
      <xdr:rowOff>28787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49137"/>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64</xdr:row>
      <xdr:rowOff>127846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49137"/>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年度に続き、</a:t>
          </a:r>
          <a:r>
            <a:rPr kumimoji="1" lang="ja-JP" altLang="ja-JP" sz="1100">
              <a:solidFill>
                <a:sysClr val="windowText" lastClr="000000"/>
              </a:solidFill>
              <a:effectLst/>
              <a:latin typeface="+mn-lt"/>
              <a:ea typeface="+mn-ea"/>
              <a:cs typeface="+mn-cs"/>
            </a:rPr>
            <a:t>類似団体と比較してやや高い水準となった。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物件費が</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7,867</a:t>
          </a:r>
          <a:r>
            <a:rPr kumimoji="1" lang="ja-JP" altLang="ja-JP" sz="1100">
              <a:solidFill>
                <a:sysClr val="windowText" lastClr="000000"/>
              </a:solidFill>
              <a:effectLst/>
              <a:latin typeface="+mn-lt"/>
              <a:ea typeface="+mn-ea"/>
              <a:cs typeface="+mn-cs"/>
            </a:rPr>
            <a:t>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、維持補修費が</a:t>
          </a:r>
          <a:r>
            <a:rPr kumimoji="1" lang="en-US" altLang="ja-JP" sz="1100">
              <a:solidFill>
                <a:sysClr val="windowText" lastClr="000000"/>
              </a:solidFill>
              <a:effectLst/>
              <a:latin typeface="+mn-lt"/>
              <a:ea typeface="+mn-ea"/>
              <a:cs typeface="+mn-cs"/>
            </a:rPr>
            <a:t>1,979</a:t>
          </a:r>
          <a:r>
            <a:rPr kumimoji="1" lang="ja-JP" altLang="ja-JP" sz="1100">
              <a:solidFill>
                <a:sysClr val="windowText" lastClr="000000"/>
              </a:solidFill>
              <a:effectLst/>
              <a:latin typeface="+mn-lt"/>
              <a:ea typeface="+mn-ea"/>
              <a:cs typeface="+mn-cs"/>
            </a:rPr>
            <a:t>万円の増、人件費が</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8,234</a:t>
          </a:r>
          <a:r>
            <a:rPr kumimoji="1" lang="ja-JP" altLang="ja-JP" sz="1100">
              <a:solidFill>
                <a:sysClr val="windowText" lastClr="000000"/>
              </a:solidFill>
              <a:effectLst/>
              <a:latin typeface="+mn-lt"/>
              <a:ea typeface="+mn-ea"/>
              <a:cs typeface="+mn-cs"/>
            </a:rPr>
            <a:t>万円の増となったことで前年度と比べ約</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千円の増となった。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ふるさと納税事業に係る事務費の増等により令和元年度以前に比べると、依然として高い水準となっているため、今後も既存事業の見直し等を図りながら、物件費等の削減に努める。</a:t>
          </a:r>
          <a:endParaRPr lang="ja-JP" altLang="ja-JP" sz="11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45819</xdr:rowOff>
    </xdr:from>
    <xdr:to>
      <xdr:col>23</xdr:col>
      <xdr:colOff>133350</xdr:colOff>
      <xdr:row>84</xdr:row>
      <xdr:rowOff>133358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47619"/>
          <a:ext cx="838200" cy="8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16526</xdr:rowOff>
    </xdr:from>
    <xdr:to>
      <xdr:col>19</xdr:col>
      <xdr:colOff>133350</xdr:colOff>
      <xdr:row>84</xdr:row>
      <xdr:rowOff>45819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18326"/>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51743</xdr:rowOff>
    </xdr:from>
    <xdr:to>
      <xdr:col>15</xdr:col>
      <xdr:colOff>82550</xdr:colOff>
      <xdr:row>84</xdr:row>
      <xdr:rowOff>16526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82093"/>
          <a:ext cx="889000" cy="1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51743</xdr:rowOff>
    </xdr:from>
    <xdr:to>
      <xdr:col>11</xdr:col>
      <xdr:colOff>31750</xdr:colOff>
      <xdr:row>84</xdr:row>
      <xdr:rowOff>76870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282093"/>
          <a:ext cx="889000" cy="19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82558</xdr:rowOff>
    </xdr:from>
    <xdr:to>
      <xdr:col>23</xdr:col>
      <xdr:colOff>184150</xdr:colOff>
      <xdr:row>85</xdr:row>
      <xdr:rowOff>12708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54635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5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166469</xdr:rowOff>
    </xdr:from>
    <xdr:to>
      <xdr:col>19</xdr:col>
      <xdr:colOff>184150</xdr:colOff>
      <xdr:row>84</xdr:row>
      <xdr:rowOff>96619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81396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83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137176</xdr:rowOff>
    </xdr:from>
    <xdr:to>
      <xdr:col>15</xdr:col>
      <xdr:colOff>133350</xdr:colOff>
      <xdr:row>84</xdr:row>
      <xdr:rowOff>67326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52103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5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943</xdr:rowOff>
    </xdr:from>
    <xdr:to>
      <xdr:col>11</xdr:col>
      <xdr:colOff>82550</xdr:colOff>
      <xdr:row>83</xdr:row>
      <xdr:rowOff>102543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112720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0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26070</xdr:rowOff>
    </xdr:from>
    <xdr:to>
      <xdr:col>7</xdr:col>
      <xdr:colOff>31750</xdr:colOff>
      <xdr:row>84</xdr:row>
      <xdr:rowOff>127670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112447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1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類似団体平均と比較して低い水準で推移している。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震災後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年間の国家公務員の時限的な給与削減が終了し、平成</a:t>
          </a:r>
          <a:r>
            <a:rPr kumimoji="1" lang="en-US" altLang="ja-JP" sz="1000">
              <a:solidFill>
                <a:sysClr val="windowText" lastClr="000000"/>
              </a:solidFill>
              <a:effectLst/>
              <a:latin typeface="+mn-lt"/>
              <a:ea typeface="+mn-ea"/>
              <a:cs typeface="+mn-cs"/>
            </a:rPr>
            <a:t>25</a:t>
          </a:r>
          <a:r>
            <a:rPr kumimoji="1" lang="ja-JP" altLang="ja-JP" sz="1000">
              <a:solidFill>
                <a:sysClr val="windowText" lastClr="000000"/>
              </a:solidFill>
              <a:effectLst/>
              <a:latin typeface="+mn-lt"/>
              <a:ea typeface="+mn-ea"/>
              <a:cs typeface="+mn-cs"/>
            </a:rPr>
            <a:t>年度以降の当市のラスパイレス指数は再び</a:t>
          </a:r>
          <a:r>
            <a:rPr kumimoji="1" lang="en-US" altLang="ja-JP" sz="1000">
              <a:solidFill>
                <a:sysClr val="windowText" lastClr="000000"/>
              </a:solidFill>
              <a:effectLst/>
              <a:latin typeface="+mn-lt"/>
              <a:ea typeface="+mn-ea"/>
              <a:cs typeface="+mn-cs"/>
            </a:rPr>
            <a:t>100</a:t>
          </a:r>
          <a:r>
            <a:rPr kumimoji="1" lang="ja-JP" altLang="ja-JP" sz="1000">
              <a:solidFill>
                <a:sysClr val="windowText" lastClr="000000"/>
              </a:solidFill>
              <a:effectLst/>
              <a:latin typeface="+mn-lt"/>
              <a:ea typeface="+mn-ea"/>
              <a:cs typeface="+mn-cs"/>
            </a:rPr>
            <a:t>を割り込んでいる。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年度においては、前年度と比較して</a:t>
          </a:r>
          <a:r>
            <a:rPr kumimoji="1" lang="en-US" altLang="ja-JP" sz="1000">
              <a:solidFill>
                <a:sysClr val="windowText" lastClr="000000"/>
              </a:solidFill>
              <a:effectLst/>
              <a:latin typeface="+mn-lt"/>
              <a:ea typeface="+mn-ea"/>
              <a:cs typeface="+mn-cs"/>
            </a:rPr>
            <a:t>0.4</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となった。これは、</a:t>
          </a:r>
          <a:r>
            <a:rPr kumimoji="1" lang="ja-JP" altLang="en-US" sz="1000">
              <a:solidFill>
                <a:sysClr val="windowText" lastClr="000000"/>
              </a:solidFill>
              <a:effectLst/>
              <a:latin typeface="+mn-lt"/>
              <a:ea typeface="+mn-ea"/>
              <a:cs typeface="+mn-cs"/>
            </a:rPr>
            <a:t>職員の新陳代謝による</a:t>
          </a:r>
          <a:r>
            <a:rPr kumimoji="1" lang="ja-JP" altLang="ja-JP" sz="1000">
              <a:solidFill>
                <a:sysClr val="windowText" lastClr="000000"/>
              </a:solidFill>
              <a:effectLst/>
              <a:latin typeface="+mn-lt"/>
              <a:ea typeface="+mn-ea"/>
              <a:cs typeface="+mn-cs"/>
            </a:rPr>
            <a:t>平均給与の</a:t>
          </a:r>
          <a:r>
            <a:rPr kumimoji="1" lang="ja-JP" altLang="en-US" sz="1000">
              <a:solidFill>
                <a:sysClr val="windowText" lastClr="000000"/>
              </a:solidFill>
              <a:effectLst/>
              <a:latin typeface="+mn-lt"/>
              <a:ea typeface="+mn-ea"/>
              <a:cs typeface="+mn-cs"/>
            </a:rPr>
            <a:t>減額</a:t>
          </a:r>
          <a:r>
            <a:rPr kumimoji="1" lang="ja-JP" altLang="ja-JP" sz="1000">
              <a:solidFill>
                <a:sysClr val="windowText" lastClr="000000"/>
              </a:solidFill>
              <a:effectLst/>
              <a:latin typeface="+mn-lt"/>
              <a:ea typeface="+mn-ea"/>
              <a:cs typeface="+mn-cs"/>
            </a:rPr>
            <a:t>よりも、経験年数階層の変動</a:t>
          </a:r>
          <a:r>
            <a:rPr kumimoji="1" lang="ja-JP" altLang="en-US" sz="1000">
              <a:solidFill>
                <a:sysClr val="windowText" lastClr="000000"/>
              </a:solidFill>
              <a:effectLst/>
              <a:latin typeface="+mn-lt"/>
              <a:ea typeface="+mn-ea"/>
              <a:cs typeface="+mn-cs"/>
            </a:rPr>
            <a:t>や</a:t>
          </a:r>
          <a:r>
            <a:rPr kumimoji="1" lang="ja-JP" altLang="ja-JP" sz="1000">
              <a:solidFill>
                <a:sysClr val="windowText" lastClr="000000"/>
              </a:solidFill>
              <a:effectLst/>
              <a:latin typeface="+mn-lt"/>
              <a:ea typeface="+mn-ea"/>
              <a:cs typeface="+mn-cs"/>
            </a:rPr>
            <a:t>昇格基準の見直しによる平均給与の</a:t>
          </a:r>
          <a:r>
            <a:rPr kumimoji="1" lang="ja-JP" altLang="en-US" sz="1000">
              <a:solidFill>
                <a:sysClr val="windowText" lastClr="000000"/>
              </a:solidFill>
              <a:effectLst/>
              <a:latin typeface="+mn-lt"/>
              <a:ea typeface="+mn-ea"/>
              <a:cs typeface="+mn-cs"/>
            </a:rPr>
            <a:t>増額</a:t>
          </a:r>
          <a:r>
            <a:rPr kumimoji="1" lang="ja-JP" altLang="ja-JP" sz="1000">
              <a:solidFill>
                <a:sysClr val="windowText" lastClr="000000"/>
              </a:solidFill>
              <a:effectLst/>
              <a:latin typeface="+mn-lt"/>
              <a:ea typeface="+mn-ea"/>
              <a:cs typeface="+mn-cs"/>
            </a:rPr>
            <a:t>が大きかったためである。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今後も、角田市職員人材育成基本方針に基づき、人事評価の適切な実施・活用を目指した人事管理を推進し、より一層の給与の適正化に努める。</a:t>
          </a:r>
          <a:endParaRPr lang="ja-JP" altLang="ja-JP" sz="10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157480</xdr:rowOff>
    </xdr:from>
    <xdr:to>
      <xdr:col>81</xdr:col>
      <xdr:colOff>44450</xdr:colOff>
      <xdr:row>84</xdr:row>
      <xdr:rowOff>82550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878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157480</xdr:rowOff>
    </xdr:from>
    <xdr:to>
      <xdr:col>77</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878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130811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843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84</xdr:row>
      <xdr:rowOff>130811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084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64788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106680</xdr:rowOff>
    </xdr:from>
    <xdr:to>
      <xdr:col>77</xdr:col>
      <xdr:colOff>95250</xdr:colOff>
      <xdr:row>84</xdr:row>
      <xdr:rowOff>36830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47007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80011</xdr:rowOff>
    </xdr:from>
    <xdr:to>
      <xdr:col>68</xdr:col>
      <xdr:colOff>203200</xdr:colOff>
      <xdr:row>85</xdr:row>
      <xdr:rowOff>10161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20338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年度まで類似団体平均と同程度の水準で推移していたが、令和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年度からは市町村類型が変更となったことで、類似団体と比較して低い水準となっている。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年度においては、前年度と比較して</a:t>
          </a:r>
          <a:r>
            <a:rPr kumimoji="1" lang="en-US" altLang="ja-JP" sz="1100">
              <a:solidFill>
                <a:sysClr val="windowText" lastClr="000000"/>
              </a:solidFill>
              <a:effectLst/>
              <a:latin typeface="+mn-lt"/>
              <a:ea typeface="+mn-ea"/>
              <a:cs typeface="+mn-cs"/>
            </a:rPr>
            <a:t>0.24</a:t>
          </a:r>
          <a:r>
            <a:rPr kumimoji="1" lang="ja-JP" altLang="ja-JP" sz="1100">
              <a:solidFill>
                <a:sysClr val="windowText" lastClr="000000"/>
              </a:solidFill>
              <a:effectLst/>
              <a:latin typeface="+mn-lt"/>
              <a:ea typeface="+mn-ea"/>
              <a:cs typeface="+mn-cs"/>
            </a:rPr>
            <a:t>人増加しているものの、人口の減少は今後も続くことが見込まれるため、引き続き窓口業務等の民間委託など既存事務事業の見直しを行い、職員数の適正化を図る。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86632</xdr:rowOff>
    </xdr:from>
    <xdr:to>
      <xdr:col>81</xdr:col>
      <xdr:colOff>44450</xdr:colOff>
      <xdr:row>61</xdr:row>
      <xdr:rowOff>127998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5082"/>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40096</xdr:rowOff>
    </xdr:from>
    <xdr:to>
      <xdr:col>77</xdr:col>
      <xdr:colOff>44450</xdr:colOff>
      <xdr:row>61</xdr:row>
      <xdr:rowOff>86632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98546"/>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127091</xdr:rowOff>
    </xdr:from>
    <xdr:to>
      <xdr:col>72</xdr:col>
      <xdr:colOff>203200</xdr:colOff>
      <xdr:row>61</xdr:row>
      <xdr:rowOff>40096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4091"/>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102960</xdr:rowOff>
    </xdr:from>
    <xdr:to>
      <xdr:col>68</xdr:col>
      <xdr:colOff>152400</xdr:colOff>
      <xdr:row>60</xdr:row>
      <xdr:rowOff>127091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8996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77198</xdr:rowOff>
    </xdr:from>
    <xdr:to>
      <xdr:col>81</xdr:col>
      <xdr:colOff>95250</xdr:colOff>
      <xdr:row>62</xdr:row>
      <xdr:rowOff>7348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93725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8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35832</xdr:rowOff>
    </xdr:from>
    <xdr:to>
      <xdr:col>77</xdr:col>
      <xdr:colOff>95250</xdr:colOff>
      <xdr:row>61</xdr:row>
      <xdr:rowOff>137432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147609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63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160746</xdr:rowOff>
    </xdr:from>
    <xdr:to>
      <xdr:col>73</xdr:col>
      <xdr:colOff>44450</xdr:colOff>
      <xdr:row>61</xdr:row>
      <xdr:rowOff>90896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101073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76291</xdr:rowOff>
    </xdr:from>
    <xdr:to>
      <xdr:col>68</xdr:col>
      <xdr:colOff>203200</xdr:colOff>
      <xdr:row>61</xdr:row>
      <xdr:rowOff>6441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16618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3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52160</xdr:rowOff>
    </xdr:from>
    <xdr:to>
      <xdr:col>64</xdr:col>
      <xdr:colOff>152400</xdr:colOff>
      <xdr:row>60</xdr:row>
      <xdr:rowOff>153760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138537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2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年度以降、類似団体平均と比較して高い水準で推移している。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年度においては、令和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年度に借り入れ</a:t>
          </a:r>
          <a:r>
            <a:rPr kumimoji="1" lang="ja-JP" altLang="en-US" sz="1100">
              <a:solidFill>
                <a:sysClr val="windowText" lastClr="000000"/>
              </a:solidFill>
              <a:effectLst/>
              <a:latin typeface="+mn-lt"/>
              <a:ea typeface="+mn-ea"/>
              <a:cs typeface="+mn-cs"/>
            </a:rPr>
            <a:t>た歳入欠かん債や令和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年度に借り入れた</a:t>
          </a:r>
          <a:r>
            <a:rPr kumimoji="1" lang="ja-JP" altLang="ja-JP" sz="1100">
              <a:solidFill>
                <a:sysClr val="windowText" lastClr="000000"/>
              </a:solidFill>
              <a:effectLst/>
              <a:latin typeface="+mn-lt"/>
              <a:ea typeface="+mn-ea"/>
              <a:cs typeface="+mn-cs"/>
            </a:rPr>
            <a:t>令和元年台風災害復旧債の元利償還が始まったことにより、</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ポイント上昇した。令和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年度以降も令和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年度に借り入れた旧保育所の除却債</a:t>
          </a:r>
          <a:r>
            <a:rPr kumimoji="1" lang="ja-JP" altLang="en-US" sz="1100">
              <a:solidFill>
                <a:sysClr val="windowText" lastClr="000000"/>
              </a:solidFill>
              <a:effectLst/>
              <a:latin typeface="+mn-lt"/>
              <a:ea typeface="+mn-ea"/>
              <a:cs typeface="+mn-cs"/>
            </a:rPr>
            <a:t>や地域鉄道対策事業</a:t>
          </a:r>
          <a:r>
            <a:rPr kumimoji="1" lang="ja-JP" altLang="ja-JP" sz="1100">
              <a:solidFill>
                <a:sysClr val="windowText" lastClr="000000"/>
              </a:solidFill>
              <a:effectLst/>
              <a:latin typeface="+mn-lt"/>
              <a:ea typeface="+mn-ea"/>
              <a:cs typeface="+mn-cs"/>
            </a:rPr>
            <a:t>に係る市債の償還開始により更なる比率の上昇が見込まれることから、財政健全化を図るため計画的かつ効率的な財政運営に努める。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151795</xdr:rowOff>
    </xdr:from>
    <xdr:to>
      <xdr:col>81</xdr:col>
      <xdr:colOff>44450</xdr:colOff>
      <xdr:row>43</xdr:row>
      <xdr:rowOff>14817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35269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59872</xdr:rowOff>
    </xdr:from>
    <xdr:to>
      <xdr:col>77</xdr:col>
      <xdr:colOff>44450</xdr:colOff>
      <xdr:row>42</xdr:row>
      <xdr:rowOff>151795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2607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59872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2377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36891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1803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100995</xdr:rowOff>
    </xdr:from>
    <xdr:to>
      <xdr:col>77</xdr:col>
      <xdr:colOff>95250</xdr:colOff>
      <xdr:row>43</xdr:row>
      <xdr:rowOff>31145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15922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9072</xdr:rowOff>
    </xdr:from>
    <xdr:to>
      <xdr:col>73</xdr:col>
      <xdr:colOff>44450</xdr:colOff>
      <xdr:row>42</xdr:row>
      <xdr:rowOff>110672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過去の投資的事業に係る市債借入により令和</a:t>
          </a:r>
          <a:r>
            <a:rPr kumimoji="1" lang="en-US" altLang="ja-JP" sz="900">
              <a:solidFill>
                <a:sysClr val="windowText" lastClr="000000"/>
              </a:solidFill>
              <a:effectLst/>
              <a:latin typeface="+mn-lt"/>
              <a:ea typeface="+mn-ea"/>
              <a:cs typeface="+mn-cs"/>
            </a:rPr>
            <a:t>2</a:t>
          </a:r>
          <a:r>
            <a:rPr kumimoji="1" lang="ja-JP" altLang="ja-JP" sz="900">
              <a:solidFill>
                <a:sysClr val="windowText" lastClr="000000"/>
              </a:solidFill>
              <a:effectLst/>
              <a:latin typeface="+mn-lt"/>
              <a:ea typeface="+mn-ea"/>
              <a:cs typeface="+mn-cs"/>
            </a:rPr>
            <a:t>年度までは高い水準となっていたが、令和</a:t>
          </a:r>
          <a:r>
            <a:rPr kumimoji="1" lang="en-US" altLang="ja-JP" sz="900">
              <a:solidFill>
                <a:sysClr val="windowText" lastClr="000000"/>
              </a:solidFill>
              <a:effectLst/>
              <a:latin typeface="+mn-lt"/>
              <a:ea typeface="+mn-ea"/>
              <a:cs typeface="+mn-cs"/>
            </a:rPr>
            <a:t>3</a:t>
          </a:r>
          <a:r>
            <a:rPr kumimoji="1" lang="ja-JP" altLang="ja-JP" sz="900">
              <a:solidFill>
                <a:sysClr val="windowText" lastClr="000000"/>
              </a:solidFill>
              <a:effectLst/>
              <a:latin typeface="+mn-lt"/>
              <a:ea typeface="+mn-ea"/>
              <a:cs typeface="+mn-cs"/>
            </a:rPr>
            <a:t>年度からは減少傾向にある。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令和</a:t>
          </a:r>
          <a:r>
            <a:rPr kumimoji="1" lang="en-US" altLang="ja-JP" sz="900">
              <a:solidFill>
                <a:sysClr val="windowText" lastClr="000000"/>
              </a:solidFill>
              <a:effectLst/>
              <a:latin typeface="+mn-lt"/>
              <a:ea typeface="+mn-ea"/>
              <a:cs typeface="+mn-cs"/>
            </a:rPr>
            <a:t>6</a:t>
          </a:r>
          <a:r>
            <a:rPr kumimoji="1" lang="ja-JP" altLang="ja-JP" sz="900">
              <a:solidFill>
                <a:sysClr val="windowText" lastClr="000000"/>
              </a:solidFill>
              <a:effectLst/>
              <a:latin typeface="+mn-lt"/>
              <a:ea typeface="+mn-ea"/>
              <a:cs typeface="+mn-cs"/>
            </a:rPr>
            <a:t>年度においては、</a:t>
          </a:r>
          <a:r>
            <a:rPr kumimoji="1" lang="ja-JP" altLang="en-US" sz="900">
              <a:solidFill>
                <a:sysClr val="windowText" lastClr="000000"/>
              </a:solidFill>
              <a:effectLst/>
              <a:latin typeface="+mn-lt"/>
              <a:ea typeface="+mn-ea"/>
              <a:cs typeface="+mn-cs"/>
            </a:rPr>
            <a:t>地方債現在高や組合等負担等見込額</a:t>
          </a:r>
          <a:r>
            <a:rPr kumimoji="1" lang="ja-JP" altLang="ja-JP" sz="900">
              <a:solidFill>
                <a:sysClr val="windowText" lastClr="000000"/>
              </a:solidFill>
              <a:effectLst/>
              <a:latin typeface="+mn-lt"/>
              <a:ea typeface="+mn-ea"/>
              <a:cs typeface="+mn-cs"/>
            </a:rPr>
            <a:t>の減により将来負担額が約</a:t>
          </a:r>
          <a:r>
            <a:rPr kumimoji="1" lang="en-US" altLang="ja-JP" sz="900">
              <a:solidFill>
                <a:sysClr val="windowText" lastClr="000000"/>
              </a:solidFill>
              <a:effectLst/>
              <a:latin typeface="+mn-lt"/>
              <a:ea typeface="+mn-ea"/>
              <a:cs typeface="+mn-cs"/>
            </a:rPr>
            <a:t>2</a:t>
          </a:r>
          <a:r>
            <a:rPr kumimoji="1" lang="ja-JP" altLang="ja-JP" sz="900">
              <a:solidFill>
                <a:sysClr val="windowText" lastClr="000000"/>
              </a:solidFill>
              <a:effectLst/>
              <a:latin typeface="+mn-lt"/>
              <a:ea typeface="+mn-ea"/>
              <a:cs typeface="+mn-cs"/>
            </a:rPr>
            <a:t>億円減少し、</a:t>
          </a:r>
          <a:r>
            <a:rPr kumimoji="1" lang="ja-JP" altLang="en-US" sz="900">
              <a:solidFill>
                <a:sysClr val="windowText" lastClr="000000"/>
              </a:solidFill>
              <a:effectLst/>
              <a:latin typeface="+mn-lt"/>
              <a:ea typeface="+mn-ea"/>
              <a:cs typeface="+mn-cs"/>
            </a:rPr>
            <a:t>ふるさと応援基金や</a:t>
          </a:r>
          <a:r>
            <a:rPr kumimoji="1" lang="ja-JP" altLang="ja-JP" sz="900">
              <a:solidFill>
                <a:sysClr val="windowText" lastClr="000000"/>
              </a:solidFill>
              <a:effectLst/>
              <a:latin typeface="+mn-lt"/>
              <a:ea typeface="+mn-ea"/>
              <a:cs typeface="+mn-cs"/>
            </a:rPr>
            <a:t>学校施設整備基金への積み立て</a:t>
          </a:r>
          <a:r>
            <a:rPr kumimoji="1" lang="ja-JP" altLang="en-US" sz="900">
              <a:solidFill>
                <a:sysClr val="windowText" lastClr="000000"/>
              </a:solidFill>
              <a:effectLst/>
              <a:latin typeface="+mn-lt"/>
              <a:ea typeface="+mn-ea"/>
              <a:cs typeface="+mn-cs"/>
            </a:rPr>
            <a:t>や、新たに創設した阿武隈急行線応援基金、教育振興基金に積み立てを行った</a:t>
          </a:r>
          <a:r>
            <a:rPr kumimoji="1" lang="ja-JP" altLang="ja-JP" sz="900">
              <a:solidFill>
                <a:sysClr val="windowText" lastClr="000000"/>
              </a:solidFill>
              <a:effectLst/>
              <a:latin typeface="+mn-lt"/>
              <a:ea typeface="+mn-ea"/>
              <a:cs typeface="+mn-cs"/>
            </a:rPr>
            <a:t>ことにより充当可能額が約</a:t>
          </a:r>
          <a:r>
            <a:rPr kumimoji="1" lang="en-US" altLang="ja-JP" sz="900">
              <a:solidFill>
                <a:sysClr val="windowText" lastClr="000000"/>
              </a:solidFill>
              <a:effectLst/>
              <a:latin typeface="+mn-lt"/>
              <a:ea typeface="+mn-ea"/>
              <a:cs typeface="+mn-cs"/>
            </a:rPr>
            <a:t>9.8</a:t>
          </a:r>
          <a:r>
            <a:rPr kumimoji="1" lang="ja-JP" altLang="ja-JP" sz="900">
              <a:solidFill>
                <a:sysClr val="windowText" lastClr="000000"/>
              </a:solidFill>
              <a:effectLst/>
              <a:latin typeface="+mn-lt"/>
              <a:ea typeface="+mn-ea"/>
              <a:cs typeface="+mn-cs"/>
            </a:rPr>
            <a:t>億円増加したことで、</a:t>
          </a:r>
          <a:r>
            <a:rPr kumimoji="1" lang="ja-JP" altLang="en-US" sz="900">
              <a:solidFill>
                <a:sysClr val="windowText" lastClr="000000"/>
              </a:solidFill>
              <a:effectLst/>
              <a:latin typeface="+mn-lt"/>
              <a:ea typeface="+mn-ea"/>
              <a:cs typeface="+mn-cs"/>
            </a:rPr>
            <a:t>全体の比率が減少した。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令和</a:t>
          </a:r>
          <a:r>
            <a:rPr kumimoji="1" lang="en-US" altLang="ja-JP" sz="900">
              <a:solidFill>
                <a:sysClr val="windowText" lastClr="000000"/>
              </a:solidFill>
              <a:effectLst/>
              <a:latin typeface="+mn-lt"/>
              <a:ea typeface="+mn-ea"/>
              <a:cs typeface="+mn-cs"/>
            </a:rPr>
            <a:t>7</a:t>
          </a:r>
          <a:r>
            <a:rPr kumimoji="1" lang="ja-JP" altLang="ja-JP" sz="900">
              <a:solidFill>
                <a:sysClr val="windowText" lastClr="000000"/>
              </a:solidFill>
              <a:effectLst/>
              <a:latin typeface="+mn-lt"/>
              <a:ea typeface="+mn-ea"/>
              <a:cs typeface="+mn-cs"/>
            </a:rPr>
            <a:t>年度以降も、公共施設の長寿命化に係る改修や防災・減災構想に係る工事の実施等により多額の市債発行を予定しており、再度比率が上昇することが見込まれるため、更なる事業実施の適正化を図り、財政の健全化に努める。</a:t>
          </a:r>
          <a:endParaRPr lang="ja-JP" altLang="ja-JP" sz="9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66887</xdr:rowOff>
    </xdr:from>
    <xdr:to>
      <xdr:col>77</xdr:col>
      <xdr:colOff>44450</xdr:colOff>
      <xdr:row>15</xdr:row>
      <xdr:rowOff>29492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6718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29492</xdr:rowOff>
    </xdr:from>
    <xdr:to>
      <xdr:col>72</xdr:col>
      <xdr:colOff>203200</xdr:colOff>
      <xdr:row>16</xdr:row>
      <xdr:rowOff>127494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01242"/>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127494</xdr:rowOff>
    </xdr:from>
    <xdr:to>
      <xdr:col>68</xdr:col>
      <xdr:colOff>152400</xdr:colOff>
      <xdr:row>20</xdr:row>
      <xdr:rowOff>7408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70694"/>
          <a:ext cx="889000" cy="56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16087</xdr:rowOff>
    </xdr:from>
    <xdr:to>
      <xdr:col>77</xdr:col>
      <xdr:colOff>95250</xdr:colOff>
      <xdr:row>14</xdr:row>
      <xdr:rowOff>117687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102464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502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150142</xdr:rowOff>
    </xdr:from>
    <xdr:to>
      <xdr:col>73</xdr:col>
      <xdr:colOff>44450</xdr:colOff>
      <xdr:row>15</xdr:row>
      <xdr:rowOff>80292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65069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3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76694</xdr:rowOff>
    </xdr:from>
    <xdr:to>
      <xdr:col>68</xdr:col>
      <xdr:colOff>203200</xdr:colOff>
      <xdr:row>17</xdr:row>
      <xdr:rowOff>6844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163071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128058</xdr:rowOff>
    </xdr:from>
    <xdr:to>
      <xdr:col>64</xdr:col>
      <xdr:colOff>152400</xdr:colOff>
      <xdr:row>20</xdr:row>
      <xdr:rowOff>58208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42985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7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宮城県角田市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26,469
26,177
147.53
21,449,910
20,826,976
378,625
8,597,586
15,242,660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　類似団体平均と比較して給与水準は低い（（</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）参照）が、人件費における経常経費は平均を超える水準で推移している。これは、人件費において類似団体と比較して会計年度職員数が多いことが要因となっている。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令和</a:t>
          </a:r>
          <a:r>
            <a:rPr kumimoji="1" lang="en-US" altLang="ja-JP" sz="1050">
              <a:solidFill>
                <a:sysClr val="windowText" lastClr="000000"/>
              </a:solidFill>
              <a:effectLst/>
              <a:latin typeface="+mn-lt"/>
              <a:ea typeface="+mn-ea"/>
              <a:cs typeface="+mn-cs"/>
            </a:rPr>
            <a:t>6</a:t>
          </a:r>
          <a:r>
            <a:rPr kumimoji="1" lang="ja-JP" altLang="ja-JP" sz="1050">
              <a:solidFill>
                <a:sysClr val="windowText" lastClr="000000"/>
              </a:solidFill>
              <a:effectLst/>
              <a:latin typeface="+mn-lt"/>
              <a:ea typeface="+mn-ea"/>
              <a:cs typeface="+mn-cs"/>
            </a:rPr>
            <a:t>年度は職員人件費（職員給与）</a:t>
          </a:r>
          <a:r>
            <a:rPr kumimoji="1" lang="ja-JP" altLang="en-US" sz="1050">
              <a:solidFill>
                <a:sysClr val="windowText" lastClr="000000"/>
              </a:solidFill>
              <a:effectLst/>
              <a:latin typeface="+mn-lt"/>
              <a:ea typeface="+mn-ea"/>
              <a:cs typeface="+mn-cs"/>
            </a:rPr>
            <a:t>の増</a:t>
          </a:r>
          <a:r>
            <a:rPr kumimoji="1" lang="ja-JP" altLang="ja-JP" sz="1050">
              <a:solidFill>
                <a:sysClr val="windowText" lastClr="000000"/>
              </a:solidFill>
              <a:effectLst/>
              <a:latin typeface="+mn-lt"/>
              <a:ea typeface="+mn-ea"/>
              <a:cs typeface="+mn-cs"/>
            </a:rPr>
            <a:t>により</a:t>
          </a:r>
          <a:r>
            <a:rPr kumimoji="1" lang="en-US" altLang="ja-JP" sz="1050">
              <a:solidFill>
                <a:sysClr val="windowText" lastClr="000000"/>
              </a:solidFill>
              <a:effectLst/>
              <a:latin typeface="+mn-lt"/>
              <a:ea typeface="+mn-ea"/>
              <a:cs typeface="+mn-cs"/>
            </a:rPr>
            <a:t>0.4</a:t>
          </a:r>
          <a:r>
            <a:rPr kumimoji="1" lang="ja-JP" altLang="ja-JP" sz="1050">
              <a:solidFill>
                <a:sysClr val="windowText" lastClr="000000"/>
              </a:solidFill>
              <a:effectLst/>
              <a:latin typeface="+mn-lt"/>
              <a:ea typeface="+mn-ea"/>
              <a:cs typeface="+mn-cs"/>
            </a:rPr>
            <a:t>ポイント</a:t>
          </a:r>
          <a:r>
            <a:rPr kumimoji="1" lang="ja-JP" altLang="en-US" sz="1050">
              <a:solidFill>
                <a:sysClr val="windowText" lastClr="000000"/>
              </a:solidFill>
              <a:effectLst/>
              <a:latin typeface="+mn-lt"/>
              <a:ea typeface="+mn-ea"/>
              <a:cs typeface="+mn-cs"/>
            </a:rPr>
            <a:t>上昇</a:t>
          </a:r>
          <a:r>
            <a:rPr kumimoji="1" lang="ja-JP" altLang="ja-JP" sz="1050">
              <a:solidFill>
                <a:sysClr val="windowText" lastClr="000000"/>
              </a:solidFill>
              <a:effectLst/>
              <a:latin typeface="+mn-lt"/>
              <a:ea typeface="+mn-ea"/>
              <a:cs typeface="+mn-cs"/>
            </a:rPr>
            <a:t>した。</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今後も市税の徴収強化等により経常一般財源の確保に努めるとともに、事務事業の見直し等により、会計年度任用職員数の抑制を図る。</a:t>
          </a:r>
          <a:endParaRPr lang="ja-JP" altLang="ja-JP" sz="105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9180"/>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91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令和</a:t>
          </a:r>
          <a:r>
            <a:rPr kumimoji="1" lang="en-US" altLang="ja-JP" sz="1050">
              <a:solidFill>
                <a:sysClr val="windowText" lastClr="000000"/>
              </a:solidFill>
              <a:effectLst/>
              <a:latin typeface="+mn-lt"/>
              <a:ea typeface="+mn-ea"/>
              <a:cs typeface="+mn-cs"/>
            </a:rPr>
            <a:t>6</a:t>
          </a:r>
          <a:r>
            <a:rPr kumimoji="1" lang="ja-JP" altLang="en-US" sz="1050">
              <a:solidFill>
                <a:sysClr val="windowText" lastClr="000000"/>
              </a:solidFill>
              <a:effectLst/>
              <a:latin typeface="+mn-lt"/>
              <a:ea typeface="+mn-ea"/>
              <a:cs typeface="+mn-cs"/>
            </a:rPr>
            <a:t>年度は、</a:t>
          </a:r>
          <a:r>
            <a:rPr kumimoji="1" lang="ja-JP" altLang="ja-JP" sz="1050">
              <a:solidFill>
                <a:sysClr val="windowText" lastClr="000000"/>
              </a:solidFill>
              <a:effectLst/>
              <a:latin typeface="+mn-lt"/>
              <a:ea typeface="+mn-ea"/>
              <a:cs typeface="+mn-cs"/>
            </a:rPr>
            <a:t>類似団体平均と比較して</a:t>
          </a:r>
          <a:r>
            <a:rPr kumimoji="1" lang="ja-JP" altLang="en-US" sz="1050">
              <a:solidFill>
                <a:sysClr val="windowText" lastClr="000000"/>
              </a:solidFill>
              <a:effectLst/>
              <a:latin typeface="+mn-lt"/>
              <a:ea typeface="+mn-ea"/>
              <a:cs typeface="+mn-cs"/>
            </a:rPr>
            <a:t>低い</a:t>
          </a:r>
          <a:r>
            <a:rPr kumimoji="1" lang="ja-JP" altLang="ja-JP" sz="1050">
              <a:solidFill>
                <a:sysClr val="windowText" lastClr="000000"/>
              </a:solidFill>
              <a:effectLst/>
              <a:latin typeface="+mn-lt"/>
              <a:ea typeface="+mn-ea"/>
              <a:cs typeface="+mn-cs"/>
            </a:rPr>
            <a:t>水準となっ</a:t>
          </a:r>
          <a:r>
            <a:rPr kumimoji="1" lang="ja-JP" altLang="en-US" sz="1050">
              <a:solidFill>
                <a:sysClr val="windowText" lastClr="000000"/>
              </a:solidFill>
              <a:effectLst/>
              <a:latin typeface="+mn-lt"/>
              <a:ea typeface="+mn-ea"/>
              <a:cs typeface="+mn-cs"/>
            </a:rPr>
            <a:t>た</a:t>
          </a:r>
          <a:r>
            <a:rPr kumimoji="1" lang="ja-JP" altLang="ja-JP" sz="1050">
              <a:solidFill>
                <a:sysClr val="windowText" lastClr="000000"/>
              </a:solidFill>
              <a:effectLst/>
              <a:latin typeface="+mn-lt"/>
              <a:ea typeface="+mn-ea"/>
              <a:cs typeface="+mn-cs"/>
            </a:rPr>
            <a:t>。</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学校給食費無償化に要する経費への基金からの繰入金により歳出（経常経費一般財源）が減少し</a:t>
          </a:r>
          <a:r>
            <a:rPr kumimoji="1" lang="ja-JP" altLang="ja-JP" sz="1050">
              <a:solidFill>
                <a:sysClr val="windowText" lastClr="000000"/>
              </a:solidFill>
              <a:effectLst/>
              <a:latin typeface="+mn-lt"/>
              <a:ea typeface="+mn-ea"/>
              <a:cs typeface="+mn-cs"/>
            </a:rPr>
            <a:t>、また普通交付税など歳入（経常一般財源）の増加により</a:t>
          </a:r>
          <a:r>
            <a:rPr kumimoji="1" lang="en-US" altLang="ja-JP" sz="1050">
              <a:solidFill>
                <a:sysClr val="windowText" lastClr="000000"/>
              </a:solidFill>
              <a:effectLst/>
              <a:latin typeface="+mn-lt"/>
              <a:ea typeface="+mn-ea"/>
              <a:cs typeface="+mn-cs"/>
            </a:rPr>
            <a:t>2.7</a:t>
          </a:r>
          <a:r>
            <a:rPr kumimoji="1" lang="ja-JP" altLang="ja-JP" sz="1050">
              <a:solidFill>
                <a:sysClr val="windowText" lastClr="000000"/>
              </a:solidFill>
              <a:effectLst/>
              <a:latin typeface="+mn-lt"/>
              <a:ea typeface="+mn-ea"/>
              <a:cs typeface="+mn-cs"/>
            </a:rPr>
            <a:t>ポイント下降した。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基金繰入金による歳出（経常経費一般財源）への影響が大きく</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物件費全体では増加傾向</a:t>
          </a:r>
          <a:r>
            <a:rPr kumimoji="1" lang="ja-JP" altLang="ja-JP" sz="1050">
              <a:solidFill>
                <a:sysClr val="windowText" lastClr="000000"/>
              </a:solidFill>
              <a:effectLst/>
              <a:latin typeface="+mn-lt"/>
              <a:ea typeface="+mn-ea"/>
              <a:cs typeface="+mn-cs"/>
            </a:rPr>
            <a:t>であるため、</a:t>
          </a:r>
          <a:r>
            <a:rPr kumimoji="1" lang="ja-JP" altLang="en-US" sz="1050">
              <a:solidFill>
                <a:sysClr val="windowText" lastClr="000000"/>
              </a:solidFill>
              <a:effectLst/>
              <a:latin typeface="+mn-lt"/>
              <a:ea typeface="+mn-ea"/>
              <a:cs typeface="+mn-cs"/>
            </a:rPr>
            <a:t>今後も</a:t>
          </a:r>
          <a:r>
            <a:rPr kumimoji="1" lang="ja-JP" altLang="ja-JP" sz="1050">
              <a:solidFill>
                <a:sysClr val="windowText" lastClr="000000"/>
              </a:solidFill>
              <a:effectLst/>
              <a:latin typeface="+mn-lt"/>
              <a:ea typeface="+mn-ea"/>
              <a:cs typeface="+mn-cs"/>
            </a:rPr>
            <a:t>より一層のコスト削減に努める。</a:t>
          </a:r>
          <a:endParaRPr lang="ja-JP" altLang="ja-JP" sz="12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17</xdr:row>
      <xdr:rowOff>80736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01471"/>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80736</xdr:rowOff>
    </xdr:from>
    <xdr:to>
      <xdr:col>78</xdr:col>
      <xdr:colOff>69850</xdr:colOff>
      <xdr:row>17</xdr:row>
      <xdr:rowOff>156936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95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17</xdr:row>
      <xdr:rowOff>156936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559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106136</xdr:rowOff>
    </xdr:from>
    <xdr:to>
      <xdr:col>74</xdr:col>
      <xdr:colOff>31750</xdr:colOff>
      <xdr:row>18</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21063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類似団体平均と同程度の水準で推移している。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障害福祉サービス費や生活保護扶助費の減少</a:t>
          </a:r>
          <a:r>
            <a:rPr kumimoji="1" lang="ja-JP" altLang="ja-JP" sz="1100">
              <a:solidFill>
                <a:sysClr val="windowText" lastClr="000000"/>
              </a:solidFill>
              <a:effectLst/>
              <a:latin typeface="+mn-lt"/>
              <a:ea typeface="+mn-ea"/>
              <a:cs typeface="+mn-cs"/>
            </a:rPr>
            <a:t>により前年度と比較して</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下降</a:t>
          </a:r>
          <a:r>
            <a:rPr kumimoji="1" lang="ja-JP" altLang="ja-JP" sz="1100">
              <a:solidFill>
                <a:sysClr val="windowText" lastClr="000000"/>
              </a:solidFill>
              <a:effectLst/>
              <a:latin typeface="+mn-lt"/>
              <a:ea typeface="+mn-ea"/>
              <a:cs typeface="+mn-cs"/>
            </a:rPr>
            <a:t>し、類似団体平均より</a:t>
          </a:r>
          <a:r>
            <a:rPr kumimoji="1" lang="ja-JP" altLang="en-US" sz="1100">
              <a:solidFill>
                <a:sysClr val="windowText" lastClr="000000"/>
              </a:solidFill>
              <a:effectLst/>
              <a:latin typeface="+mn-lt"/>
              <a:ea typeface="+mn-ea"/>
              <a:cs typeface="+mn-cs"/>
            </a:rPr>
            <a:t>低い</a:t>
          </a:r>
          <a:r>
            <a:rPr kumimoji="1" lang="ja-JP" altLang="ja-JP" sz="1100">
              <a:solidFill>
                <a:sysClr val="windowText" lastClr="000000"/>
              </a:solidFill>
              <a:effectLst/>
              <a:latin typeface="+mn-lt"/>
              <a:ea typeface="+mn-ea"/>
              <a:cs typeface="+mn-cs"/>
            </a:rPr>
            <a:t>水準となった。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経済状況や少子高齢化等による今後の扶助費の増加に備え、その動向を注視していくとともに、今後も経常一般財源の確保に努める。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15928"/>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975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485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ysClr val="windowText" lastClr="000000"/>
              </a:solidFill>
              <a:effectLst/>
              <a:latin typeface="+mn-lt"/>
              <a:ea typeface="+mn-ea"/>
              <a:cs typeface="+mn-cs"/>
            </a:rPr>
            <a:t>　令和元年度までは他会計への繰出金が多額のため類似団体平均と比較して高い水準で推移していたが、下水道事業が公営企業法適用となった令和</a:t>
          </a:r>
          <a:r>
            <a:rPr kumimoji="1" lang="en-US" altLang="ja-JP" sz="950">
              <a:solidFill>
                <a:sysClr val="windowText" lastClr="000000"/>
              </a:solidFill>
              <a:effectLst/>
              <a:latin typeface="+mn-lt"/>
              <a:ea typeface="+mn-ea"/>
              <a:cs typeface="+mn-cs"/>
            </a:rPr>
            <a:t>2</a:t>
          </a:r>
          <a:r>
            <a:rPr kumimoji="1" lang="ja-JP" altLang="ja-JP" sz="950">
              <a:solidFill>
                <a:sysClr val="windowText" lastClr="000000"/>
              </a:solidFill>
              <a:effectLst/>
              <a:latin typeface="+mn-lt"/>
              <a:ea typeface="+mn-ea"/>
              <a:cs typeface="+mn-cs"/>
            </a:rPr>
            <a:t>年度からは平均値に近い水準で推移している。</a:t>
          </a:r>
          <a:endParaRPr lang="ja-JP" altLang="ja-JP" sz="950">
            <a:solidFill>
              <a:sysClr val="windowText" lastClr="000000"/>
            </a:solidFill>
            <a:effectLst/>
          </a:endParaRPr>
        </a:p>
        <a:p>
          <a:r>
            <a:rPr kumimoji="1" lang="ja-JP" altLang="ja-JP" sz="950">
              <a:solidFill>
                <a:sysClr val="windowText" lastClr="000000"/>
              </a:solidFill>
              <a:effectLst/>
              <a:latin typeface="+mn-lt"/>
              <a:ea typeface="+mn-ea"/>
              <a:cs typeface="+mn-cs"/>
            </a:rPr>
            <a:t>　令和</a:t>
          </a:r>
          <a:r>
            <a:rPr kumimoji="1" lang="en-US" altLang="ja-JP" sz="950">
              <a:solidFill>
                <a:sysClr val="windowText" lastClr="000000"/>
              </a:solidFill>
              <a:effectLst/>
              <a:latin typeface="+mn-lt"/>
              <a:ea typeface="+mn-ea"/>
              <a:cs typeface="+mn-cs"/>
            </a:rPr>
            <a:t>6</a:t>
          </a:r>
          <a:r>
            <a:rPr kumimoji="1" lang="ja-JP" altLang="ja-JP" sz="950">
              <a:solidFill>
                <a:sysClr val="windowText" lastClr="000000"/>
              </a:solidFill>
              <a:effectLst/>
              <a:latin typeface="+mn-lt"/>
              <a:ea typeface="+mn-ea"/>
              <a:cs typeface="+mn-cs"/>
            </a:rPr>
            <a:t>年度は、特別会計に対する繰出金</a:t>
          </a:r>
          <a:r>
            <a:rPr kumimoji="1" lang="ja-JP" altLang="en-US" sz="950">
              <a:solidFill>
                <a:sysClr val="windowText" lastClr="000000"/>
              </a:solidFill>
              <a:effectLst/>
              <a:latin typeface="+mn-lt"/>
              <a:ea typeface="+mn-ea"/>
              <a:cs typeface="+mn-cs"/>
            </a:rPr>
            <a:t>と</a:t>
          </a:r>
          <a:r>
            <a:rPr kumimoji="1" lang="ja-JP" altLang="ja-JP" sz="950">
              <a:solidFill>
                <a:sysClr val="windowText" lastClr="000000"/>
              </a:solidFill>
              <a:effectLst/>
              <a:latin typeface="+mn-lt"/>
              <a:ea typeface="+mn-ea"/>
              <a:cs typeface="+mn-cs"/>
            </a:rPr>
            <a:t>維持補修費等の経費が</a:t>
          </a:r>
          <a:r>
            <a:rPr kumimoji="1" lang="ja-JP" altLang="en-US" sz="950">
              <a:solidFill>
                <a:sysClr val="windowText" lastClr="000000"/>
              </a:solidFill>
              <a:effectLst/>
              <a:latin typeface="+mn-lt"/>
              <a:ea typeface="+mn-ea"/>
              <a:cs typeface="+mn-cs"/>
            </a:rPr>
            <a:t>増加したが</a:t>
          </a:r>
          <a:r>
            <a:rPr kumimoji="1" lang="ja-JP" altLang="ja-JP" sz="950">
              <a:solidFill>
                <a:sysClr val="windowText" lastClr="000000"/>
              </a:solidFill>
              <a:effectLst/>
              <a:latin typeface="+mn-lt"/>
              <a:ea typeface="+mn-ea"/>
              <a:cs typeface="+mn-cs"/>
            </a:rPr>
            <a:t>、普通交付税など歳入（経常一般財源）の増加</a:t>
          </a:r>
          <a:r>
            <a:rPr kumimoji="1" lang="ja-JP" altLang="en-US" sz="950">
              <a:solidFill>
                <a:sysClr val="windowText" lastClr="000000"/>
              </a:solidFill>
              <a:effectLst/>
              <a:latin typeface="+mn-lt"/>
              <a:ea typeface="+mn-ea"/>
              <a:cs typeface="+mn-cs"/>
            </a:rPr>
            <a:t>により</a:t>
          </a:r>
          <a:r>
            <a:rPr kumimoji="1" lang="ja-JP" altLang="ja-JP" sz="950">
              <a:solidFill>
                <a:sysClr val="windowText" lastClr="000000"/>
              </a:solidFill>
              <a:effectLst/>
              <a:latin typeface="+mn-lt"/>
              <a:ea typeface="+mn-ea"/>
              <a:cs typeface="+mn-cs"/>
            </a:rPr>
            <a:t>、前年度比で</a:t>
          </a:r>
          <a:r>
            <a:rPr kumimoji="1" lang="en-US" altLang="ja-JP" sz="950">
              <a:solidFill>
                <a:sysClr val="windowText" lastClr="000000"/>
              </a:solidFill>
              <a:effectLst/>
              <a:latin typeface="+mn-lt"/>
              <a:ea typeface="+mn-ea"/>
              <a:cs typeface="+mn-cs"/>
            </a:rPr>
            <a:t>0.1</a:t>
          </a:r>
          <a:r>
            <a:rPr kumimoji="1" lang="ja-JP" altLang="ja-JP" sz="950">
              <a:solidFill>
                <a:sysClr val="windowText" lastClr="000000"/>
              </a:solidFill>
              <a:effectLst/>
              <a:latin typeface="+mn-lt"/>
              <a:ea typeface="+mn-ea"/>
              <a:cs typeface="+mn-cs"/>
            </a:rPr>
            <a:t>ポイント下降した。</a:t>
          </a:r>
          <a:endParaRPr lang="ja-JP" altLang="ja-JP" sz="950">
            <a:solidFill>
              <a:sysClr val="windowText" lastClr="000000"/>
            </a:solidFill>
            <a:effectLst/>
          </a:endParaRPr>
        </a:p>
        <a:p>
          <a:r>
            <a:rPr kumimoji="1" lang="ja-JP" altLang="ja-JP" sz="950">
              <a:solidFill>
                <a:sysClr val="windowText" lastClr="000000"/>
              </a:solidFill>
              <a:effectLst/>
              <a:latin typeface="+mn-lt"/>
              <a:ea typeface="+mn-ea"/>
              <a:cs typeface="+mn-cs"/>
            </a:rPr>
            <a:t>　依然として類似団体平均よりも高い水準であるため、事業見直しや経費削減等に努める。</a:t>
          </a:r>
          <a:endParaRPr lang="ja-JP" altLang="ja-JP" sz="95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151493</xdr:rowOff>
    </xdr:from>
    <xdr:to>
      <xdr:col>82</xdr:col>
      <xdr:colOff>107950</xdr:colOff>
      <xdr:row>57</xdr:row>
      <xdr:rowOff>167822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241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59</xdr:row>
      <xdr:rowOff>53522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404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59</xdr:row>
      <xdr:rowOff>53522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404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59</xdr:row>
      <xdr:rowOff>53522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404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2722</xdr:rowOff>
    </xdr:from>
    <xdr:to>
      <xdr:col>65</xdr:col>
      <xdr:colOff>53975</xdr:colOff>
      <xdr:row>57</xdr:row>
      <xdr:rowOff>104322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114499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100693</xdr:rowOff>
    </xdr:from>
    <xdr:to>
      <xdr:col>82</xdr:col>
      <xdr:colOff>158750</xdr:colOff>
      <xdr:row>58</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72770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2722</xdr:rowOff>
    </xdr:from>
    <xdr:to>
      <xdr:col>74</xdr:col>
      <xdr:colOff>31750</xdr:colOff>
      <xdr:row>59</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89099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89099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ysClr val="windowText" lastClr="000000"/>
              </a:solidFill>
              <a:effectLst/>
              <a:latin typeface="+mn-lt"/>
              <a:ea typeface="+mn-ea"/>
              <a:cs typeface="+mn-cs"/>
            </a:rPr>
            <a:t>　類似団体平均と比較して、令和</a:t>
          </a:r>
          <a:r>
            <a:rPr kumimoji="1" lang="en-US" altLang="ja-JP" sz="950">
              <a:solidFill>
                <a:sysClr val="windowText" lastClr="000000"/>
              </a:solidFill>
              <a:effectLst/>
              <a:latin typeface="+mn-lt"/>
              <a:ea typeface="+mn-ea"/>
              <a:cs typeface="+mn-cs"/>
            </a:rPr>
            <a:t>2</a:t>
          </a:r>
          <a:r>
            <a:rPr kumimoji="1" lang="ja-JP" altLang="ja-JP" sz="950">
              <a:solidFill>
                <a:sysClr val="windowText" lastClr="000000"/>
              </a:solidFill>
              <a:effectLst/>
              <a:latin typeface="+mn-lt"/>
              <a:ea typeface="+mn-ea"/>
              <a:cs typeface="+mn-cs"/>
            </a:rPr>
            <a:t>年度から高い水準で推移している。　これは、令和</a:t>
          </a:r>
          <a:r>
            <a:rPr kumimoji="1" lang="en-US" altLang="ja-JP" sz="950">
              <a:solidFill>
                <a:sysClr val="windowText" lastClr="000000"/>
              </a:solidFill>
              <a:effectLst/>
              <a:latin typeface="+mn-lt"/>
              <a:ea typeface="+mn-ea"/>
              <a:cs typeface="+mn-cs"/>
            </a:rPr>
            <a:t>2</a:t>
          </a:r>
          <a:r>
            <a:rPr kumimoji="1" lang="ja-JP" altLang="ja-JP" sz="950">
              <a:solidFill>
                <a:sysClr val="windowText" lastClr="000000"/>
              </a:solidFill>
              <a:effectLst/>
              <a:latin typeface="+mn-lt"/>
              <a:ea typeface="+mn-ea"/>
              <a:cs typeface="+mn-cs"/>
            </a:rPr>
            <a:t>年度に下水道事業が公営企業法適用となったことで、下水道事業への繰出を負担金及び補助金として支出することとなったことが要因である。</a:t>
          </a:r>
          <a:endParaRPr lang="ja-JP" altLang="ja-JP" sz="950">
            <a:solidFill>
              <a:sysClr val="windowText" lastClr="000000"/>
            </a:solidFill>
            <a:effectLst/>
          </a:endParaRPr>
        </a:p>
        <a:p>
          <a:r>
            <a:rPr kumimoji="1" lang="ja-JP" altLang="ja-JP" sz="950">
              <a:solidFill>
                <a:sysClr val="windowText" lastClr="000000"/>
              </a:solidFill>
              <a:effectLst/>
              <a:latin typeface="+mn-lt"/>
              <a:ea typeface="+mn-ea"/>
              <a:cs typeface="+mn-cs"/>
            </a:rPr>
            <a:t>　令和</a:t>
          </a:r>
          <a:r>
            <a:rPr kumimoji="1" lang="en-US" altLang="ja-JP" sz="950">
              <a:solidFill>
                <a:sysClr val="windowText" lastClr="000000"/>
              </a:solidFill>
              <a:effectLst/>
              <a:latin typeface="+mn-lt"/>
              <a:ea typeface="+mn-ea"/>
              <a:cs typeface="+mn-cs"/>
            </a:rPr>
            <a:t>6</a:t>
          </a:r>
          <a:r>
            <a:rPr kumimoji="1" lang="ja-JP" altLang="ja-JP" sz="950">
              <a:solidFill>
                <a:sysClr val="windowText" lastClr="000000"/>
              </a:solidFill>
              <a:effectLst/>
              <a:latin typeface="+mn-lt"/>
              <a:ea typeface="+mn-ea"/>
              <a:cs typeface="+mn-cs"/>
            </a:rPr>
            <a:t>年度は、補助費全体では事業費が増加しているが、普通交付税など歳入（経常一般財源）の増加により前年度に比べて</a:t>
          </a:r>
          <a:r>
            <a:rPr kumimoji="1" lang="en-US" altLang="ja-JP" sz="950">
              <a:solidFill>
                <a:sysClr val="windowText" lastClr="000000"/>
              </a:solidFill>
              <a:effectLst/>
              <a:latin typeface="+mn-lt"/>
              <a:ea typeface="+mn-ea"/>
              <a:cs typeface="+mn-cs"/>
            </a:rPr>
            <a:t>0.4</a:t>
          </a:r>
          <a:r>
            <a:rPr kumimoji="1" lang="ja-JP" altLang="ja-JP" sz="950">
              <a:solidFill>
                <a:sysClr val="windowText" lastClr="000000"/>
              </a:solidFill>
              <a:effectLst/>
              <a:latin typeface="+mn-lt"/>
              <a:ea typeface="+mn-ea"/>
              <a:cs typeface="+mn-cs"/>
            </a:rPr>
            <a:t>ポイント下降した。</a:t>
          </a:r>
          <a:endParaRPr lang="ja-JP" altLang="ja-JP" sz="950">
            <a:solidFill>
              <a:sysClr val="windowText" lastClr="000000"/>
            </a:solidFill>
            <a:effectLst/>
          </a:endParaRPr>
        </a:p>
        <a:p>
          <a:r>
            <a:rPr kumimoji="1" lang="ja-JP" altLang="ja-JP" sz="950">
              <a:solidFill>
                <a:sysClr val="windowText" lastClr="000000"/>
              </a:solidFill>
              <a:effectLst/>
              <a:latin typeface="+mn-lt"/>
              <a:ea typeface="+mn-ea"/>
              <a:cs typeface="+mn-cs"/>
            </a:rPr>
            <a:t>　依然として類似団体平均より高い水準であるため、各種補助金の見直し、特に目的を達成した補助事業については削減を行うなど、経費の適正化に努める。</a:t>
          </a:r>
          <a:endParaRPr lang="ja-JP" altLang="ja-JP" sz="95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85090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98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85090</xdr:rowOff>
    </xdr:from>
    <xdr:to>
      <xdr:col>78</xdr:col>
      <xdr:colOff>69850</xdr:colOff>
      <xdr:row>37</xdr:row>
      <xdr:rowOff>100330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2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100330</xdr:rowOff>
    </xdr:from>
    <xdr:to>
      <xdr:col>73</xdr:col>
      <xdr:colOff>180975</xdr:colOff>
      <xdr:row>38</xdr:row>
      <xdr:rowOff>35560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43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35560</xdr:rowOff>
    </xdr:from>
    <xdr:to>
      <xdr:col>69</xdr:col>
      <xdr:colOff>92075</xdr:colOff>
      <xdr:row>38</xdr:row>
      <xdr:rowOff>134620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50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11430</xdr:rowOff>
    </xdr:from>
    <xdr:to>
      <xdr:col>65</xdr:col>
      <xdr:colOff>53975</xdr:colOff>
      <xdr:row>37</xdr:row>
      <xdr:rowOff>113030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123207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147337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34290</xdr:rowOff>
    </xdr:from>
    <xdr:to>
      <xdr:col>78</xdr:col>
      <xdr:colOff>120650</xdr:colOff>
      <xdr:row>37</xdr:row>
      <xdr:rowOff>135890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120667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156210</xdr:rowOff>
    </xdr:from>
    <xdr:to>
      <xdr:col>69</xdr:col>
      <xdr:colOff>142875</xdr:colOff>
      <xdr:row>38</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71137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83820</xdr:rowOff>
    </xdr:from>
    <xdr:to>
      <xdr:col>65</xdr:col>
      <xdr:colOff>53975</xdr:colOff>
      <xdr:row>39</xdr:row>
      <xdr:rowOff>13970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170197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類似団体平均と比較して低い水準で推移している。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年度は、令和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年度に借り入れた</a:t>
          </a:r>
          <a:r>
            <a:rPr kumimoji="1" lang="ja-JP" altLang="en-US" sz="1000">
              <a:solidFill>
                <a:sysClr val="windowText" lastClr="000000"/>
              </a:solidFill>
              <a:effectLst/>
              <a:latin typeface="+mn-lt"/>
              <a:ea typeface="+mn-ea"/>
              <a:cs typeface="+mn-cs"/>
            </a:rPr>
            <a:t>歳入欠かん債や</a:t>
          </a:r>
          <a:r>
            <a:rPr kumimoji="1" lang="ja-JP" altLang="ja-JP" sz="1000">
              <a:solidFill>
                <a:sysClr val="windowText" lastClr="000000"/>
              </a:solidFill>
              <a:effectLst/>
              <a:latin typeface="+mn-lt"/>
              <a:ea typeface="+mn-ea"/>
              <a:cs typeface="+mn-cs"/>
            </a:rPr>
            <a:t>臨時財政対策債</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年度に借り入れた令和元年台風災害復旧債が償還開始となり公債費が増となり</a:t>
          </a:r>
          <a:r>
            <a:rPr kumimoji="1" lang="en-US" altLang="ja-JP" sz="1000">
              <a:solidFill>
                <a:sysClr val="windowText" lastClr="000000"/>
              </a:solidFill>
              <a:effectLst/>
              <a:latin typeface="+mn-lt"/>
              <a:ea typeface="+mn-ea"/>
              <a:cs typeface="+mn-cs"/>
            </a:rPr>
            <a:t>0.9</a:t>
          </a:r>
          <a:r>
            <a:rPr kumimoji="1" lang="ja-JP" altLang="ja-JP" sz="1000">
              <a:solidFill>
                <a:sysClr val="windowText" lastClr="000000"/>
              </a:solidFill>
              <a:effectLst/>
              <a:latin typeface="+mn-lt"/>
              <a:ea typeface="+mn-ea"/>
              <a:cs typeface="+mn-cs"/>
            </a:rPr>
            <a:t>ポイント上昇した。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今後も、令和</a:t>
          </a:r>
          <a:r>
            <a:rPr kumimoji="1" lang="en-US" altLang="ja-JP" sz="1000">
              <a:solidFill>
                <a:sysClr val="windowText" lastClr="000000"/>
              </a:solidFill>
              <a:effectLst/>
              <a:latin typeface="+mn-lt"/>
              <a:ea typeface="+mn-ea"/>
              <a:cs typeface="+mn-cs"/>
            </a:rPr>
            <a:t>4</a:t>
          </a:r>
          <a:r>
            <a:rPr kumimoji="1" lang="ja-JP" altLang="ja-JP" sz="1000">
              <a:solidFill>
                <a:sysClr val="windowText" lastClr="000000"/>
              </a:solidFill>
              <a:effectLst/>
              <a:latin typeface="+mn-lt"/>
              <a:ea typeface="+mn-ea"/>
              <a:cs typeface="+mn-cs"/>
            </a:rPr>
            <a:t>年度に借り入れた旧保育所の除却債や地域鉄道対策事業に係る市債に係る市債の償還開始が予定されており、更なる比率上昇の要因が続くことから、引き続き適正な公債費の管理に努める。</a:t>
          </a:r>
          <a:endParaRPr lang="ja-JP" altLang="ja-JP" sz="10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106426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2578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1709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110998</xdr:rowOff>
    </xdr:from>
    <xdr:to>
      <xdr:col>15</xdr:col>
      <xdr:colOff>98425</xdr:colOff>
      <xdr:row>76</xdr:row>
      <xdr:rowOff>140715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969748"/>
          <a:ext cx="8890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75</xdr:row>
      <xdr:rowOff>147574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969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77995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72153</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10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60198</xdr:rowOff>
    </xdr:from>
    <xdr:to>
      <xdr:col>11</xdr:col>
      <xdr:colOff>60325</xdr:colOff>
      <xdr:row>75</xdr:row>
      <xdr:rowOff>161798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525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類似団体と比較して高い水準で推移している。これは、上記「人件費」及び「物件費」の比率が高いことが要因である。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年度においては、</a:t>
          </a:r>
          <a:r>
            <a:rPr kumimoji="1" lang="ja-JP" altLang="en-US" sz="1100">
              <a:solidFill>
                <a:sysClr val="windowText" lastClr="000000"/>
              </a:solidFill>
              <a:effectLst/>
              <a:latin typeface="+mn-lt"/>
              <a:ea typeface="+mn-ea"/>
              <a:cs typeface="+mn-cs"/>
            </a:rPr>
            <a:t>物件費</a:t>
          </a:r>
          <a:r>
            <a:rPr kumimoji="1" lang="ja-JP" altLang="ja-JP" sz="1100">
              <a:solidFill>
                <a:sysClr val="windowText" lastClr="000000"/>
              </a:solidFill>
              <a:effectLst/>
              <a:latin typeface="+mn-lt"/>
              <a:ea typeface="+mn-ea"/>
              <a:cs typeface="+mn-cs"/>
            </a:rPr>
            <a:t>及び</a:t>
          </a:r>
          <a:r>
            <a:rPr kumimoji="1" lang="ja-JP" altLang="en-US" sz="1100">
              <a:solidFill>
                <a:sysClr val="windowText" lastClr="000000"/>
              </a:solidFill>
              <a:effectLst/>
              <a:latin typeface="+mn-lt"/>
              <a:ea typeface="+mn-ea"/>
              <a:cs typeface="+mn-cs"/>
            </a:rPr>
            <a:t>扶助費</a:t>
          </a:r>
          <a:r>
            <a:rPr kumimoji="1" lang="ja-JP" altLang="ja-JP" sz="1100">
              <a:solidFill>
                <a:sysClr val="windowText" lastClr="000000"/>
              </a:solidFill>
              <a:effectLst/>
              <a:latin typeface="+mn-lt"/>
              <a:ea typeface="+mn-ea"/>
              <a:cs typeface="+mn-cs"/>
            </a:rPr>
            <a:t>が減少したこと、普通交付税など歳入（経常一般財源）が増加したことで</a:t>
          </a:r>
          <a:r>
            <a:rPr kumimoji="1" lang="en-US" altLang="ja-JP" sz="1100">
              <a:solidFill>
                <a:sysClr val="windowText" lastClr="000000"/>
              </a:solidFill>
              <a:effectLst/>
              <a:latin typeface="+mn-lt"/>
              <a:ea typeface="+mn-ea"/>
              <a:cs typeface="+mn-cs"/>
            </a:rPr>
            <a:t>4.3</a:t>
          </a:r>
          <a:r>
            <a:rPr kumimoji="1" lang="ja-JP" altLang="ja-JP" sz="1100">
              <a:solidFill>
                <a:sysClr val="windowText" lastClr="000000"/>
              </a:solidFill>
              <a:effectLst/>
              <a:latin typeface="+mn-lt"/>
              <a:ea typeface="+mn-ea"/>
              <a:cs typeface="+mn-cs"/>
            </a:rPr>
            <a:t>ポイント下降した。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今後の財政運営の硬直化を防ぐため行財政改革を推進し、経常収支比率上昇の抑制に努める。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92711</xdr:rowOff>
    </xdr:from>
    <xdr:to>
      <xdr:col>82</xdr:col>
      <xdr:colOff>107950</xdr:colOff>
      <xdr:row>77</xdr:row>
      <xdr:rowOff>167005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122911"/>
          <a:ext cx="8382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167005</xdr:rowOff>
    </xdr:from>
    <xdr:to>
      <xdr:col>78</xdr:col>
      <xdr:colOff>69850</xdr:colOff>
      <xdr:row>78</xdr:row>
      <xdr:rowOff>86995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3686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41275</xdr:rowOff>
    </xdr:from>
    <xdr:to>
      <xdr:col>73</xdr:col>
      <xdr:colOff>180975</xdr:colOff>
      <xdr:row>78</xdr:row>
      <xdr:rowOff>86995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71475"/>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41275</xdr:rowOff>
    </xdr:from>
    <xdr:to>
      <xdr:col>69</xdr:col>
      <xdr:colOff>92075</xdr:colOff>
      <xdr:row>78</xdr:row>
      <xdr:rowOff>138430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71475"/>
          <a:ext cx="889000" cy="4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24765</xdr:rowOff>
    </xdr:from>
    <xdr:to>
      <xdr:col>65</xdr:col>
      <xdr:colOff>53975</xdr:colOff>
      <xdr:row>75</xdr:row>
      <xdr:rowOff>126365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136542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116205</xdr:rowOff>
    </xdr:from>
    <xdr:to>
      <xdr:col>78</xdr:col>
      <xdr:colOff>120650</xdr:colOff>
      <xdr:row>78</xdr:row>
      <xdr:rowOff>46355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31132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0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36195</xdr:rowOff>
    </xdr:from>
    <xdr:to>
      <xdr:col>74</xdr:col>
      <xdr:colOff>31750</xdr:colOff>
      <xdr:row>78</xdr:row>
      <xdr:rowOff>137795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122572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161925</xdr:rowOff>
    </xdr:from>
    <xdr:to>
      <xdr:col>69</xdr:col>
      <xdr:colOff>142875</xdr:colOff>
      <xdr:row>76</xdr:row>
      <xdr:rowOff>92075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76852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87630</xdr:rowOff>
    </xdr:from>
    <xdr:to>
      <xdr:col>65</xdr:col>
      <xdr:colOff>53975</xdr:colOff>
      <xdr:row>79</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宮城県角田市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11209</xdr:rowOff>
    </xdr:from>
    <xdr:to>
      <xdr:col>29</xdr:col>
      <xdr:colOff>127000</xdr:colOff>
      <xdr:row>17</xdr:row>
      <xdr:rowOff>156174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73484"/>
          <a:ext cx="647700" cy="144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167436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58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156174</xdr:rowOff>
    </xdr:from>
    <xdr:to>
      <xdr:col>26</xdr:col>
      <xdr:colOff>50800</xdr:colOff>
      <xdr:row>18</xdr:row>
      <xdr:rowOff>55655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8449"/>
          <a:ext cx="698500" cy="70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55655</xdr:rowOff>
    </xdr:from>
    <xdr:to>
      <xdr:col>22</xdr:col>
      <xdr:colOff>114300</xdr:colOff>
      <xdr:row>19</xdr:row>
      <xdr:rowOff>22002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89380"/>
          <a:ext cx="698500" cy="137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12760</xdr:rowOff>
    </xdr:from>
    <xdr:to>
      <xdr:col>18</xdr:col>
      <xdr:colOff>177800</xdr:colOff>
      <xdr:row>19</xdr:row>
      <xdr:rowOff>22002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17935"/>
          <a:ext cx="698500" cy="9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59817</xdr:rowOff>
    </xdr:from>
    <xdr:to>
      <xdr:col>15</xdr:col>
      <xdr:colOff>101600</xdr:colOff>
      <xdr:row>19</xdr:row>
      <xdr:rowOff>161417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64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146194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5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131859</xdr:rowOff>
    </xdr:from>
    <xdr:to>
      <xdr:col>29</xdr:col>
      <xdr:colOff>177800</xdr:colOff>
      <xdr:row>17</xdr:row>
      <xdr:rowOff>62009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2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148386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105374</xdr:rowOff>
    </xdr:from>
    <xdr:to>
      <xdr:col>26</xdr:col>
      <xdr:colOff>101600</xdr:colOff>
      <xdr:row>18</xdr:row>
      <xdr:rowOff>35524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45701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36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4855</xdr:rowOff>
    </xdr:from>
    <xdr:to>
      <xdr:col>22</xdr:col>
      <xdr:colOff>165100</xdr:colOff>
      <xdr:row>18</xdr:row>
      <xdr:rowOff>106455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91232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2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142652</xdr:rowOff>
    </xdr:from>
    <xdr:to>
      <xdr:col>19</xdr:col>
      <xdr:colOff>38100</xdr:colOff>
      <xdr:row>19</xdr:row>
      <xdr:rowOff>72802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6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57579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133410</xdr:rowOff>
    </xdr:from>
    <xdr:to>
      <xdr:col>15</xdr:col>
      <xdr:colOff>101600</xdr:colOff>
      <xdr:row>19</xdr:row>
      <xdr:rowOff>63560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67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73737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3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302238</xdr:rowOff>
    </xdr:from>
    <xdr:to>
      <xdr:col>29</xdr:col>
      <xdr:colOff>127000</xdr:colOff>
      <xdr:row>35</xdr:row>
      <xdr:rowOff>332250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912588"/>
          <a:ext cx="647700" cy="30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302238</xdr:rowOff>
    </xdr:from>
    <xdr:to>
      <xdr:col>26</xdr:col>
      <xdr:colOff>50800</xdr:colOff>
      <xdr:row>36</xdr:row>
      <xdr:rowOff>92939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912588"/>
          <a:ext cx="698500" cy="133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92939</xdr:rowOff>
    </xdr:from>
    <xdr:to>
      <xdr:col>22</xdr:col>
      <xdr:colOff>114300</xdr:colOff>
      <xdr:row>36</xdr:row>
      <xdr:rowOff>126967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46189"/>
          <a:ext cx="698500" cy="34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126967</xdr:rowOff>
    </xdr:from>
    <xdr:to>
      <xdr:col>18</xdr:col>
      <xdr:colOff>177800</xdr:colOff>
      <xdr:row>37</xdr:row>
      <xdr:rowOff>70960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080217"/>
          <a:ext cx="698500" cy="115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86618</xdr:rowOff>
    </xdr:from>
    <xdr:to>
      <xdr:col>15</xdr:col>
      <xdr:colOff>101600</xdr:colOff>
      <xdr:row>37</xdr:row>
      <xdr:rowOff>188218</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211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172995</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29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281450</xdr:rowOff>
    </xdr:from>
    <xdr:to>
      <xdr:col>29</xdr:col>
      <xdr:colOff>177800</xdr:colOff>
      <xdr:row>36</xdr:row>
      <xdr:rowOff>40150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89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126527</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7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251438</xdr:rowOff>
    </xdr:from>
    <xdr:to>
      <xdr:col>26</xdr:col>
      <xdr:colOff>101600</xdr:colOff>
      <xdr:row>36</xdr:row>
      <xdr:rowOff>10138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86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20315</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6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42139</xdr:rowOff>
    </xdr:from>
    <xdr:to>
      <xdr:col>22</xdr:col>
      <xdr:colOff>165100</xdr:colOff>
      <xdr:row>36</xdr:row>
      <xdr:rowOff>143739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995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153916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76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76167</xdr:rowOff>
    </xdr:from>
    <xdr:to>
      <xdr:col>19</xdr:col>
      <xdr:colOff>38100</xdr:colOff>
      <xdr:row>37</xdr:row>
      <xdr:rowOff>6317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2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187944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79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20160</xdr:rowOff>
    </xdr:from>
    <xdr:to>
      <xdr:col>15</xdr:col>
      <xdr:colOff>101600</xdr:colOff>
      <xdr:row>37</xdr:row>
      <xdr:rowOff>121760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14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303387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91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宮城県角田市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26,469
26,177
147.53
21,449,910
20,826,976
378,625
8,597,586
15,242,660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120459</xdr:rowOff>
    </xdr:from>
    <xdr:to>
      <xdr:col>24</xdr:col>
      <xdr:colOff>63500</xdr:colOff>
      <xdr:row>36</xdr:row>
      <xdr:rowOff>66891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1209"/>
          <a:ext cx="838200" cy="1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66891</xdr:rowOff>
    </xdr:from>
    <xdr:to>
      <xdr:col>19</xdr:col>
      <xdr:colOff>177800</xdr:colOff>
      <xdr:row>36</xdr:row>
      <xdr:rowOff>109004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9091"/>
          <a:ext cx="889000" cy="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109004</xdr:rowOff>
    </xdr:from>
    <xdr:to>
      <xdr:col>15</xdr:col>
      <xdr:colOff>50800</xdr:colOff>
      <xdr:row>37</xdr:row>
      <xdr:rowOff>52095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1204"/>
          <a:ext cx="889000" cy="1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52095</xdr:rowOff>
    </xdr:from>
    <xdr:to>
      <xdr:col>10</xdr:col>
      <xdr:colOff>114300</xdr:colOff>
      <xdr:row>37</xdr:row>
      <xdr:rowOff>59004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5745"/>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38430</xdr:rowOff>
    </xdr:from>
    <xdr:to>
      <xdr:col>6</xdr:col>
      <xdr:colOff>38100</xdr:colOff>
      <xdr:row>37</xdr:row>
      <xdr:rowOff>140030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69659</xdr:rowOff>
    </xdr:from>
    <xdr:to>
      <xdr:col>24</xdr:col>
      <xdr:colOff>114300</xdr:colOff>
      <xdr:row>35</xdr:row>
      <xdr:rowOff>171259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92536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16091</xdr:rowOff>
    </xdr:from>
    <xdr:to>
      <xdr:col>20</xdr:col>
      <xdr:colOff>38100</xdr:colOff>
      <xdr:row>36</xdr:row>
      <xdr:rowOff>117691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134218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6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58204</xdr:rowOff>
    </xdr:from>
    <xdr:to>
      <xdr:col>15</xdr:col>
      <xdr:colOff>101600</xdr:colOff>
      <xdr:row>36</xdr:row>
      <xdr:rowOff>159804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150931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1295</xdr:rowOff>
    </xdr:from>
    <xdr:to>
      <xdr:col>10</xdr:col>
      <xdr:colOff>165100</xdr:colOff>
      <xdr:row>37</xdr:row>
      <xdr:rowOff>102895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94022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8204</xdr:rowOff>
    </xdr:from>
    <xdr:to>
      <xdr:col>6</xdr:col>
      <xdr:colOff>38100</xdr:colOff>
      <xdr:row>37</xdr:row>
      <xdr:rowOff>109804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126331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115100</xdr:rowOff>
    </xdr:from>
    <xdr:to>
      <xdr:col>24</xdr:col>
      <xdr:colOff>63500</xdr:colOff>
      <xdr:row>55</xdr:row>
      <xdr:rowOff>53721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73400"/>
          <a:ext cx="8382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53721</xdr:rowOff>
    </xdr:from>
    <xdr:to>
      <xdr:col>19</xdr:col>
      <xdr:colOff>177800</xdr:colOff>
      <xdr:row>55</xdr:row>
      <xdr:rowOff>67780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83471"/>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67780</xdr:rowOff>
    </xdr:from>
    <xdr:to>
      <xdr:col>15</xdr:col>
      <xdr:colOff>50800</xdr:colOff>
      <xdr:row>56</xdr:row>
      <xdr:rowOff>138138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97530"/>
          <a:ext cx="889000" cy="2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110261</xdr:rowOff>
    </xdr:from>
    <xdr:to>
      <xdr:col>10</xdr:col>
      <xdr:colOff>114300</xdr:colOff>
      <xdr:row>56</xdr:row>
      <xdr:rowOff>138138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197111"/>
          <a:ext cx="889000" cy="5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160490</xdr:rowOff>
    </xdr:from>
    <xdr:to>
      <xdr:col>6</xdr:col>
      <xdr:colOff>38100</xdr:colOff>
      <xdr:row>58</xdr:row>
      <xdr:rowOff>90640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81767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64300</xdr:rowOff>
    </xdr:from>
    <xdr:to>
      <xdr:col>24</xdr:col>
      <xdr:colOff>114300</xdr:colOff>
      <xdr:row>54</xdr:row>
      <xdr:rowOff>165900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87177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7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2921</xdr:rowOff>
    </xdr:from>
    <xdr:to>
      <xdr:col>20</xdr:col>
      <xdr:colOff>38100</xdr:colOff>
      <xdr:row>55</xdr:row>
      <xdr:rowOff>104521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3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121048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0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16980</xdr:rowOff>
    </xdr:from>
    <xdr:to>
      <xdr:col>15</xdr:col>
      <xdr:colOff>101600</xdr:colOff>
      <xdr:row>55</xdr:row>
      <xdr:rowOff>118580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4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135107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2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87338</xdr:rowOff>
    </xdr:from>
    <xdr:to>
      <xdr:col>10</xdr:col>
      <xdr:colOff>165100</xdr:colOff>
      <xdr:row>57</xdr:row>
      <xdr:rowOff>17488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34015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59461</xdr:rowOff>
    </xdr:from>
    <xdr:to>
      <xdr:col>6</xdr:col>
      <xdr:colOff>38100</xdr:colOff>
      <xdr:row>53</xdr:row>
      <xdr:rowOff>161061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14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6138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9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171017</xdr:rowOff>
    </xdr:from>
    <xdr:to>
      <xdr:col>24</xdr:col>
      <xdr:colOff>63500</xdr:colOff>
      <xdr:row>78</xdr:row>
      <xdr:rowOff>17171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72667"/>
          <a:ext cx="838200" cy="1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17171</xdr:rowOff>
    </xdr:from>
    <xdr:to>
      <xdr:col>19</xdr:col>
      <xdr:colOff>177800</xdr:colOff>
      <xdr:row>78</xdr:row>
      <xdr:rowOff>38830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90271"/>
          <a:ext cx="8890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38830</xdr:rowOff>
    </xdr:from>
    <xdr:to>
      <xdr:col>15</xdr:col>
      <xdr:colOff>50800</xdr:colOff>
      <xdr:row>78</xdr:row>
      <xdr:rowOff>69348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1930"/>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69348</xdr:rowOff>
    </xdr:from>
    <xdr:to>
      <xdr:col>10</xdr:col>
      <xdr:colOff>114300</xdr:colOff>
      <xdr:row>78</xdr:row>
      <xdr:rowOff>89618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2448"/>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120217</xdr:rowOff>
    </xdr:from>
    <xdr:to>
      <xdr:col>24</xdr:col>
      <xdr:colOff>114300</xdr:colOff>
      <xdr:row>78</xdr:row>
      <xdr:rowOff>50367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98644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137821</xdr:rowOff>
    </xdr:from>
    <xdr:to>
      <xdr:col>20</xdr:col>
      <xdr:colOff>38100</xdr:colOff>
      <xdr:row>78</xdr:row>
      <xdr:rowOff>67971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84498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11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159480</xdr:rowOff>
    </xdr:from>
    <xdr:to>
      <xdr:col>15</xdr:col>
      <xdr:colOff>101600</xdr:colOff>
      <xdr:row>78</xdr:row>
      <xdr:rowOff>89630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80757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18548</xdr:rowOff>
    </xdr:from>
    <xdr:to>
      <xdr:col>10</xdr:col>
      <xdr:colOff>165100</xdr:colOff>
      <xdr:row>78</xdr:row>
      <xdr:rowOff>120148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111275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38818</xdr:rowOff>
    </xdr:from>
    <xdr:to>
      <xdr:col>6</xdr:col>
      <xdr:colOff>38100</xdr:colOff>
      <xdr:row>78</xdr:row>
      <xdr:rowOff>140418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131545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163030</xdr:rowOff>
    </xdr:from>
    <xdr:to>
      <xdr:col>24</xdr:col>
      <xdr:colOff>63500</xdr:colOff>
      <xdr:row>96</xdr:row>
      <xdr:rowOff>73037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50780"/>
          <a:ext cx="838200" cy="8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73037</xdr:rowOff>
    </xdr:from>
    <xdr:to>
      <xdr:col>19</xdr:col>
      <xdr:colOff>177800</xdr:colOff>
      <xdr:row>97</xdr:row>
      <xdr:rowOff>92774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32237"/>
          <a:ext cx="889000" cy="19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85153</xdr:rowOff>
    </xdr:from>
    <xdr:to>
      <xdr:col>15</xdr:col>
      <xdr:colOff>50800</xdr:colOff>
      <xdr:row>97</xdr:row>
      <xdr:rowOff>92774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44353"/>
          <a:ext cx="889000" cy="17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85153</xdr:rowOff>
    </xdr:from>
    <xdr:to>
      <xdr:col>10</xdr:col>
      <xdr:colOff>114300</xdr:colOff>
      <xdr:row>98</xdr:row>
      <xdr:rowOff>47358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44353"/>
          <a:ext cx="889000" cy="3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36767</xdr:rowOff>
    </xdr:from>
    <xdr:to>
      <xdr:col>6</xdr:col>
      <xdr:colOff>38100</xdr:colOff>
      <xdr:row>97</xdr:row>
      <xdr:rowOff>138367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154894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112230</xdr:rowOff>
    </xdr:from>
    <xdr:to>
      <xdr:col>24</xdr:col>
      <xdr:colOff>114300</xdr:colOff>
      <xdr:row>96</xdr:row>
      <xdr:rowOff>42380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90657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7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22237</xdr:rowOff>
    </xdr:from>
    <xdr:to>
      <xdr:col>20</xdr:col>
      <xdr:colOff>38100</xdr:colOff>
      <xdr:row>96</xdr:row>
      <xdr:rowOff>123837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114964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7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41974</xdr:rowOff>
    </xdr:from>
    <xdr:to>
      <xdr:col>15</xdr:col>
      <xdr:colOff>101600</xdr:colOff>
      <xdr:row>97</xdr:row>
      <xdr:rowOff>143574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134701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34353</xdr:rowOff>
    </xdr:from>
    <xdr:to>
      <xdr:col>10</xdr:col>
      <xdr:colOff>165100</xdr:colOff>
      <xdr:row>96</xdr:row>
      <xdr:rowOff>135953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127080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168008</xdr:rowOff>
    </xdr:from>
    <xdr:to>
      <xdr:col>6</xdr:col>
      <xdr:colOff>38100</xdr:colOff>
      <xdr:row>98</xdr:row>
      <xdr:rowOff>98158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89285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101067</xdr:rowOff>
    </xdr:from>
    <xdr:to>
      <xdr:col>55</xdr:col>
      <xdr:colOff>0</xdr:colOff>
      <xdr:row>35</xdr:row>
      <xdr:rowOff>134130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01817"/>
          <a:ext cx="838200" cy="3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134130</xdr:rowOff>
    </xdr:from>
    <xdr:to>
      <xdr:col>50</xdr:col>
      <xdr:colOff>114300</xdr:colOff>
      <xdr:row>36</xdr:row>
      <xdr:rowOff>8971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34880"/>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149156</xdr:rowOff>
    </xdr:from>
    <xdr:to>
      <xdr:col>45</xdr:col>
      <xdr:colOff>177800</xdr:colOff>
      <xdr:row>36</xdr:row>
      <xdr:rowOff>8971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49906"/>
          <a:ext cx="889000" cy="3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97028</xdr:rowOff>
    </xdr:from>
    <xdr:to>
      <xdr:col>41</xdr:col>
      <xdr:colOff>50800</xdr:colOff>
      <xdr:row>35</xdr:row>
      <xdr:rowOff>149156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411978"/>
          <a:ext cx="889000" cy="7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159964</xdr:rowOff>
    </xdr:from>
    <xdr:to>
      <xdr:col>36</xdr:col>
      <xdr:colOff>165100</xdr:colOff>
      <xdr:row>33</xdr:row>
      <xdr:rowOff>90114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4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81241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7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50267</xdr:rowOff>
    </xdr:from>
    <xdr:to>
      <xdr:col>55</xdr:col>
      <xdr:colOff>50800</xdr:colOff>
      <xdr:row>35</xdr:row>
      <xdr:rowOff>151867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73144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83330</xdr:rowOff>
    </xdr:from>
    <xdr:to>
      <xdr:col>50</xdr:col>
      <xdr:colOff>165100</xdr:colOff>
      <xdr:row>36</xdr:row>
      <xdr:rowOff>13480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30007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129621</xdr:rowOff>
    </xdr:from>
    <xdr:to>
      <xdr:col>46</xdr:col>
      <xdr:colOff>38100</xdr:colOff>
      <xdr:row>36</xdr:row>
      <xdr:rowOff>59771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76298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0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98356</xdr:rowOff>
    </xdr:from>
    <xdr:to>
      <xdr:col>41</xdr:col>
      <xdr:colOff>101600</xdr:colOff>
      <xdr:row>36</xdr:row>
      <xdr:rowOff>28506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9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45033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7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46228</xdr:rowOff>
    </xdr:from>
    <xdr:to>
      <xdr:col>36</xdr:col>
      <xdr:colOff>165100</xdr:colOff>
      <xdr:row>31</xdr:row>
      <xdr:rowOff>147828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36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164355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13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2529</xdr:rowOff>
    </xdr:from>
    <xdr:to>
      <xdr:col>55</xdr:col>
      <xdr:colOff>0</xdr:colOff>
      <xdr:row>58</xdr:row>
      <xdr:rowOff>98226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603729"/>
          <a:ext cx="838200" cy="4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2529</xdr:rowOff>
    </xdr:from>
    <xdr:to>
      <xdr:col>50</xdr:col>
      <xdr:colOff>114300</xdr:colOff>
      <xdr:row>57</xdr:row>
      <xdr:rowOff>144947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603729"/>
          <a:ext cx="889000" cy="3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131525</xdr:rowOff>
    </xdr:from>
    <xdr:to>
      <xdr:col>45</xdr:col>
      <xdr:colOff>177800</xdr:colOff>
      <xdr:row>57</xdr:row>
      <xdr:rowOff>144947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904175"/>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131525</xdr:rowOff>
    </xdr:from>
    <xdr:to>
      <xdr:col>41</xdr:col>
      <xdr:colOff>50800</xdr:colOff>
      <xdr:row>58</xdr:row>
      <xdr:rowOff>66580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904175"/>
          <a:ext cx="8890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57908</xdr:rowOff>
    </xdr:from>
    <xdr:to>
      <xdr:col>36</xdr:col>
      <xdr:colOff>165100</xdr:colOff>
      <xdr:row>56</xdr:row>
      <xdr:rowOff>159508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5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3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47426</xdr:rowOff>
    </xdr:from>
    <xdr:to>
      <xdr:col>55</xdr:col>
      <xdr:colOff>50800</xdr:colOff>
      <xdr:row>58</xdr:row>
      <xdr:rowOff>149026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9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133803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90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123179</xdr:rowOff>
    </xdr:from>
    <xdr:to>
      <xdr:col>50</xdr:col>
      <xdr:colOff>165100</xdr:colOff>
      <xdr:row>56</xdr:row>
      <xdr:rowOff>53329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5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44456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64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94147</xdr:rowOff>
    </xdr:from>
    <xdr:to>
      <xdr:col>46</xdr:col>
      <xdr:colOff>38100</xdr:colOff>
      <xdr:row>58</xdr:row>
      <xdr:rowOff>24297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15424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80725</xdr:rowOff>
    </xdr:from>
    <xdr:to>
      <xdr:col>41</xdr:col>
      <xdr:colOff>101600</xdr:colOff>
      <xdr:row>58</xdr:row>
      <xdr:rowOff>10875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5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2002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4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15780</xdr:rowOff>
    </xdr:from>
    <xdr:to>
      <xdr:col>36</xdr:col>
      <xdr:colOff>165100</xdr:colOff>
      <xdr:row>58</xdr:row>
      <xdr:rowOff>117380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108507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169577</xdr:rowOff>
    </xdr:from>
    <xdr:to>
      <xdr:col>55</xdr:col>
      <xdr:colOff>0</xdr:colOff>
      <xdr:row>78</xdr:row>
      <xdr:rowOff>69405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71227"/>
          <a:ext cx="838200" cy="7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73177</xdr:rowOff>
    </xdr:from>
    <xdr:to>
      <xdr:col>50</xdr:col>
      <xdr:colOff>114300</xdr:colOff>
      <xdr:row>77</xdr:row>
      <xdr:rowOff>169577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74827"/>
          <a:ext cx="889000" cy="9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73177</xdr:rowOff>
    </xdr:from>
    <xdr:to>
      <xdr:col>45</xdr:col>
      <xdr:colOff>177800</xdr:colOff>
      <xdr:row>77</xdr:row>
      <xdr:rowOff>147129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74827"/>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57198</xdr:rowOff>
    </xdr:from>
    <xdr:to>
      <xdr:col>41</xdr:col>
      <xdr:colOff>50800</xdr:colOff>
      <xdr:row>77</xdr:row>
      <xdr:rowOff>147129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58848"/>
          <a:ext cx="889000" cy="8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111989</xdr:rowOff>
    </xdr:from>
    <xdr:to>
      <xdr:col>36</xdr:col>
      <xdr:colOff>165100</xdr:colOff>
      <xdr:row>76</xdr:row>
      <xdr:rowOff>42139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58666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74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18605</xdr:rowOff>
    </xdr:from>
    <xdr:to>
      <xdr:col>55</xdr:col>
      <xdr:colOff>50800</xdr:colOff>
      <xdr:row>78</xdr:row>
      <xdr:rowOff>120205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104982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118777</xdr:rowOff>
    </xdr:from>
    <xdr:to>
      <xdr:col>50</xdr:col>
      <xdr:colOff>165100</xdr:colOff>
      <xdr:row>78</xdr:row>
      <xdr:rowOff>48927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40054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1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22377</xdr:rowOff>
    </xdr:from>
    <xdr:to>
      <xdr:col>46</xdr:col>
      <xdr:colOff>38100</xdr:colOff>
      <xdr:row>77</xdr:row>
      <xdr:rowOff>123977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115104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31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96329</xdr:rowOff>
    </xdr:from>
    <xdr:to>
      <xdr:col>41</xdr:col>
      <xdr:colOff>101600</xdr:colOff>
      <xdr:row>78</xdr:row>
      <xdr:rowOff>26479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17606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39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6398</xdr:rowOff>
    </xdr:from>
    <xdr:to>
      <xdr:col>36</xdr:col>
      <xdr:colOff>165100</xdr:colOff>
      <xdr:row>77</xdr:row>
      <xdr:rowOff>107998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99125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3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93022</xdr:rowOff>
    </xdr:from>
    <xdr:to>
      <xdr:col>55</xdr:col>
      <xdr:colOff>0</xdr:colOff>
      <xdr:row>97</xdr:row>
      <xdr:rowOff>66635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380772"/>
          <a:ext cx="838200" cy="31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93022</xdr:rowOff>
    </xdr:from>
    <xdr:to>
      <xdr:col>50</xdr:col>
      <xdr:colOff>114300</xdr:colOff>
      <xdr:row>97</xdr:row>
      <xdr:rowOff>13915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380772"/>
          <a:ext cx="889000" cy="2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13915</xdr:rowOff>
    </xdr:from>
    <xdr:to>
      <xdr:col>45</xdr:col>
      <xdr:colOff>177800</xdr:colOff>
      <xdr:row>98</xdr:row>
      <xdr:rowOff>2485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4456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2485</xdr:rowOff>
    </xdr:from>
    <xdr:to>
      <xdr:col>41</xdr:col>
      <xdr:colOff>50800</xdr:colOff>
      <xdr:row>98</xdr:row>
      <xdr:rowOff>76411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04585"/>
          <a:ext cx="889000" cy="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90979</xdr:rowOff>
    </xdr:from>
    <xdr:to>
      <xdr:col>36</xdr:col>
      <xdr:colOff>165100</xdr:colOff>
      <xdr:row>97</xdr:row>
      <xdr:rowOff>21129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37656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2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15835</xdr:rowOff>
    </xdr:from>
    <xdr:to>
      <xdr:col>55</xdr:col>
      <xdr:colOff>50800</xdr:colOff>
      <xdr:row>97</xdr:row>
      <xdr:rowOff>117435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4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165712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2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42222</xdr:rowOff>
    </xdr:from>
    <xdr:to>
      <xdr:col>50</xdr:col>
      <xdr:colOff>165100</xdr:colOff>
      <xdr:row>95</xdr:row>
      <xdr:rowOff>143822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160349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134565</xdr:rowOff>
    </xdr:from>
    <xdr:to>
      <xdr:col>46</xdr:col>
      <xdr:colOff>38100</xdr:colOff>
      <xdr:row>97</xdr:row>
      <xdr:rowOff>64715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55842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8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123135</xdr:rowOff>
    </xdr:from>
    <xdr:to>
      <xdr:col>41</xdr:col>
      <xdr:colOff>101600</xdr:colOff>
      <xdr:row>98</xdr:row>
      <xdr:rowOff>53285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44412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25611</xdr:rowOff>
    </xdr:from>
    <xdr:to>
      <xdr:col>36</xdr:col>
      <xdr:colOff>165100</xdr:colOff>
      <xdr:row>98</xdr:row>
      <xdr:rowOff>127211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118338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2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98163</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6098913"/>
          <a:ext cx="1269" cy="55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44840</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8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98163</xdr:rowOff>
    </xdr:from>
    <xdr:to>
      <xdr:col>86</xdr:col>
      <xdr:colOff>25400</xdr:colOff>
      <xdr:row>35</xdr:row>
      <xdr:rowOff>98163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09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7524</xdr:rowOff>
    </xdr:from>
    <xdr:to>
      <xdr:col>85</xdr:col>
      <xdr:colOff>127000</xdr:colOff>
      <xdr:row>38</xdr:row>
      <xdr:rowOff>138397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522624"/>
          <a:ext cx="838200" cy="1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156834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29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133957</xdr:rowOff>
    </xdr:from>
    <xdr:to>
      <xdr:col>85</xdr:col>
      <xdr:colOff>177800</xdr:colOff>
      <xdr:row>38</xdr:row>
      <xdr:rowOff>64107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7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156433</xdr:rowOff>
    </xdr:from>
    <xdr:to>
      <xdr:col>81</xdr:col>
      <xdr:colOff>50800</xdr:colOff>
      <xdr:row>38</xdr:row>
      <xdr:rowOff>7524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157183"/>
          <a:ext cx="889000" cy="36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128402</xdr:rowOff>
    </xdr:from>
    <xdr:to>
      <xdr:col>81</xdr:col>
      <xdr:colOff>101600</xdr:colOff>
      <xdr:row>38</xdr:row>
      <xdr:rowOff>58552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49679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56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95214</xdr:rowOff>
    </xdr:from>
    <xdr:to>
      <xdr:col>76</xdr:col>
      <xdr:colOff>114300</xdr:colOff>
      <xdr:row>35</xdr:row>
      <xdr:rowOff>156433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095964"/>
          <a:ext cx="889000" cy="6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144313</xdr:rowOff>
    </xdr:from>
    <xdr:to>
      <xdr:col>76</xdr:col>
      <xdr:colOff>165100</xdr:colOff>
      <xdr:row>38</xdr:row>
      <xdr:rowOff>74462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879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65590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58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106004</xdr:rowOff>
    </xdr:from>
    <xdr:to>
      <xdr:col>71</xdr:col>
      <xdr:colOff>177800</xdr:colOff>
      <xdr:row>35</xdr:row>
      <xdr:rowOff>95214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249504"/>
          <a:ext cx="889000" cy="84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141455</xdr:rowOff>
    </xdr:from>
    <xdr:to>
      <xdr:col>72</xdr:col>
      <xdr:colOff>38100</xdr:colOff>
      <xdr:row>38</xdr:row>
      <xdr:rowOff>71605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8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62732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7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34248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4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87597</xdr:rowOff>
    </xdr:from>
    <xdr:to>
      <xdr:col>85</xdr:col>
      <xdr:colOff>177800</xdr:colOff>
      <xdr:row>39</xdr:row>
      <xdr:rowOff>17747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2524</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7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128174</xdr:rowOff>
    </xdr:from>
    <xdr:to>
      <xdr:col>81</xdr:col>
      <xdr:colOff>101600</xdr:colOff>
      <xdr:row>38</xdr:row>
      <xdr:rowOff>58324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4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74851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105633</xdr:rowOff>
    </xdr:from>
    <xdr:to>
      <xdr:col>76</xdr:col>
      <xdr:colOff>165100</xdr:colOff>
      <xdr:row>36</xdr:row>
      <xdr:rowOff>35783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10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52310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588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44414</xdr:rowOff>
    </xdr:from>
    <xdr:to>
      <xdr:col>72</xdr:col>
      <xdr:colOff>38100</xdr:colOff>
      <xdr:row>35</xdr:row>
      <xdr:rowOff>146014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0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162541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58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55204</xdr:rowOff>
    </xdr:from>
    <xdr:to>
      <xdr:col>67</xdr:col>
      <xdr:colOff>101600</xdr:colOff>
      <xdr:row>30</xdr:row>
      <xdr:rowOff>156804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1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1881</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49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14656</xdr:rowOff>
    </xdr:from>
    <xdr:to>
      <xdr:col>85</xdr:col>
      <xdr:colOff>127000</xdr:colOff>
      <xdr:row>77</xdr:row>
      <xdr:rowOff>98997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16306"/>
          <a:ext cx="838200" cy="8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98997</xdr:rowOff>
    </xdr:from>
    <xdr:to>
      <xdr:col>81</xdr:col>
      <xdr:colOff>50800</xdr:colOff>
      <xdr:row>77</xdr:row>
      <xdr:rowOff>148171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00647"/>
          <a:ext cx="889000" cy="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148171</xdr:rowOff>
    </xdr:from>
    <xdr:to>
      <xdr:col>76</xdr:col>
      <xdr:colOff>114300</xdr:colOff>
      <xdr:row>78</xdr:row>
      <xdr:rowOff>25285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49821"/>
          <a:ext cx="889000" cy="4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25285</xdr:rowOff>
    </xdr:from>
    <xdr:to>
      <xdr:col>71</xdr:col>
      <xdr:colOff>177800</xdr:colOff>
      <xdr:row>78</xdr:row>
      <xdr:rowOff>74613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98385"/>
          <a:ext cx="889000" cy="4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138992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135306</xdr:rowOff>
    </xdr:from>
    <xdr:to>
      <xdr:col>85</xdr:col>
      <xdr:colOff>177800</xdr:colOff>
      <xdr:row>77</xdr:row>
      <xdr:rowOff>65456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113733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4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48197</xdr:rowOff>
    </xdr:from>
    <xdr:to>
      <xdr:col>81</xdr:col>
      <xdr:colOff>101600</xdr:colOff>
      <xdr:row>77</xdr:row>
      <xdr:rowOff>149797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140924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97371</xdr:rowOff>
    </xdr:from>
    <xdr:to>
      <xdr:col>76</xdr:col>
      <xdr:colOff>165100</xdr:colOff>
      <xdr:row>78</xdr:row>
      <xdr:rowOff>27521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18648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145935</xdr:rowOff>
    </xdr:from>
    <xdr:to>
      <xdr:col>72</xdr:col>
      <xdr:colOff>38100</xdr:colOff>
      <xdr:row>78</xdr:row>
      <xdr:rowOff>76085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67212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23813</xdr:rowOff>
    </xdr:from>
    <xdr:to>
      <xdr:col>67</xdr:col>
      <xdr:colOff>101600</xdr:colOff>
      <xdr:row>78</xdr:row>
      <xdr:rowOff>125413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9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116540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8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151518</xdr:rowOff>
    </xdr:from>
    <xdr:to>
      <xdr:col>85</xdr:col>
      <xdr:colOff>127000</xdr:colOff>
      <xdr:row>93</xdr:row>
      <xdr:rowOff>144418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5924918"/>
          <a:ext cx="838200" cy="16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156512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144418</xdr:rowOff>
    </xdr:from>
    <xdr:to>
      <xdr:col>81</xdr:col>
      <xdr:colOff>50800</xdr:colOff>
      <xdr:row>98</xdr:row>
      <xdr:rowOff>11988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089268"/>
          <a:ext cx="889000" cy="7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149120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39870</xdr:rowOff>
    </xdr:from>
    <xdr:to>
      <xdr:col>76</xdr:col>
      <xdr:colOff>114300</xdr:colOff>
      <xdr:row>98</xdr:row>
      <xdr:rowOff>11988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499070"/>
          <a:ext cx="889000" cy="31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39870</xdr:rowOff>
    </xdr:from>
    <xdr:to>
      <xdr:col>71</xdr:col>
      <xdr:colOff>177800</xdr:colOff>
      <xdr:row>97</xdr:row>
      <xdr:rowOff>74397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499070"/>
          <a:ext cx="889000" cy="20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2992</xdr:rowOff>
    </xdr:from>
    <xdr:to>
      <xdr:col>67</xdr:col>
      <xdr:colOff>101600</xdr:colOff>
      <xdr:row>98</xdr:row>
      <xdr:rowOff>104592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95719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9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100718</xdr:rowOff>
    </xdr:from>
    <xdr:to>
      <xdr:col>85</xdr:col>
      <xdr:colOff>177800</xdr:colOff>
      <xdr:row>93</xdr:row>
      <xdr:rowOff>30868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58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123595</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7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93618</xdr:rowOff>
    </xdr:from>
    <xdr:to>
      <xdr:col>81</xdr:col>
      <xdr:colOff>101600</xdr:colOff>
      <xdr:row>94</xdr:row>
      <xdr:rowOff>23768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0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40295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58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132638</xdr:rowOff>
    </xdr:from>
    <xdr:to>
      <xdr:col>76</xdr:col>
      <xdr:colOff>165100</xdr:colOff>
      <xdr:row>98</xdr:row>
      <xdr:rowOff>62788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6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53915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160520</xdr:rowOff>
    </xdr:from>
    <xdr:to>
      <xdr:col>72</xdr:col>
      <xdr:colOff>38100</xdr:colOff>
      <xdr:row>96</xdr:row>
      <xdr:rowOff>90670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44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107197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22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23597</xdr:rowOff>
    </xdr:from>
    <xdr:to>
      <xdr:col>67</xdr:col>
      <xdr:colOff>101600</xdr:colOff>
      <xdr:row>97</xdr:row>
      <xdr:rowOff>125197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141724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2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68148</xdr:rowOff>
    </xdr:from>
    <xdr:to>
      <xdr:col>116</xdr:col>
      <xdr:colOff>63500</xdr:colOff>
      <xdr:row>36</xdr:row>
      <xdr:rowOff>133071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240348"/>
          <a:ext cx="8382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133071</xdr:rowOff>
    </xdr:from>
    <xdr:to>
      <xdr:col>111</xdr:col>
      <xdr:colOff>177800</xdr:colOff>
      <xdr:row>36</xdr:row>
      <xdr:rowOff>145872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30527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90246</xdr:rowOff>
    </xdr:from>
    <xdr:to>
      <xdr:col>107</xdr:col>
      <xdr:colOff>50800</xdr:colOff>
      <xdr:row>36</xdr:row>
      <xdr:rowOff>145872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262446"/>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53916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90246</xdr:rowOff>
    </xdr:from>
    <xdr:to>
      <xdr:col>102</xdr:col>
      <xdr:colOff>114300</xdr:colOff>
      <xdr:row>36</xdr:row>
      <xdr:rowOff>120193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262446"/>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40428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8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157861</xdr:rowOff>
    </xdr:from>
    <xdr:to>
      <xdr:col>98</xdr:col>
      <xdr:colOff>38100</xdr:colOff>
      <xdr:row>37</xdr:row>
      <xdr:rowOff>88011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3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79138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2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17348</xdr:rowOff>
    </xdr:from>
    <xdr:to>
      <xdr:col>116</xdr:col>
      <xdr:colOff>114300</xdr:colOff>
      <xdr:row>36</xdr:row>
      <xdr:rowOff>118948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1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40225</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4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82271</xdr:rowOff>
    </xdr:from>
    <xdr:to>
      <xdr:col>112</xdr:col>
      <xdr:colOff>38100</xdr:colOff>
      <xdr:row>37</xdr:row>
      <xdr:rowOff>12421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25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3548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34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95072</xdr:rowOff>
    </xdr:from>
    <xdr:to>
      <xdr:col>107</xdr:col>
      <xdr:colOff>101600</xdr:colOff>
      <xdr:row>37</xdr:row>
      <xdr:rowOff>25222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2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41749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04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39446</xdr:rowOff>
    </xdr:from>
    <xdr:to>
      <xdr:col>102</xdr:col>
      <xdr:colOff>165100</xdr:colOff>
      <xdr:row>36</xdr:row>
      <xdr:rowOff>141046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157573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98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69393</xdr:rowOff>
    </xdr:from>
    <xdr:to>
      <xdr:col>98</xdr:col>
      <xdr:colOff>38100</xdr:colOff>
      <xdr:row>36</xdr:row>
      <xdr:rowOff>170993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16070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1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109068</xdr:rowOff>
    </xdr:from>
    <xdr:to>
      <xdr:col>116</xdr:col>
      <xdr:colOff>63500</xdr:colOff>
      <xdr:row>56</xdr:row>
      <xdr:rowOff>114554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710268"/>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114554</xdr:rowOff>
    </xdr:from>
    <xdr:to>
      <xdr:col>111</xdr:col>
      <xdr:colOff>177800</xdr:colOff>
      <xdr:row>56</xdr:row>
      <xdr:rowOff>115012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71575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140174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115012</xdr:rowOff>
    </xdr:from>
    <xdr:to>
      <xdr:col>107</xdr:col>
      <xdr:colOff>50800</xdr:colOff>
      <xdr:row>56</xdr:row>
      <xdr:rowOff>124537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71621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124537</xdr:rowOff>
    </xdr:from>
    <xdr:to>
      <xdr:col>102</xdr:col>
      <xdr:colOff>114300</xdr:colOff>
      <xdr:row>56</xdr:row>
      <xdr:rowOff>139014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725737"/>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55067</xdr:rowOff>
    </xdr:from>
    <xdr:to>
      <xdr:col>98</xdr:col>
      <xdr:colOff>38100</xdr:colOff>
      <xdr:row>56</xdr:row>
      <xdr:rowOff>156667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5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1744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58268</xdr:rowOff>
    </xdr:from>
    <xdr:to>
      <xdr:col>116</xdr:col>
      <xdr:colOff>114300</xdr:colOff>
      <xdr:row>56</xdr:row>
      <xdr:rowOff>159868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6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81145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51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63754</xdr:rowOff>
    </xdr:from>
    <xdr:to>
      <xdr:col>112</xdr:col>
      <xdr:colOff>38100</xdr:colOff>
      <xdr:row>56</xdr:row>
      <xdr:rowOff>165354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10431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44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64212</xdr:rowOff>
    </xdr:from>
    <xdr:to>
      <xdr:col>107</xdr:col>
      <xdr:colOff>101600</xdr:colOff>
      <xdr:row>56</xdr:row>
      <xdr:rowOff>165812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10889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4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73737</xdr:rowOff>
    </xdr:from>
    <xdr:to>
      <xdr:col>102</xdr:col>
      <xdr:colOff>165100</xdr:colOff>
      <xdr:row>57</xdr:row>
      <xdr:rowOff>3887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67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20414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4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88214</xdr:rowOff>
    </xdr:from>
    <xdr:to>
      <xdr:col>98</xdr:col>
      <xdr:colOff>38100</xdr:colOff>
      <xdr:row>57</xdr:row>
      <xdr:rowOff>18364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6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9491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7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29972</xdr:rowOff>
    </xdr:from>
    <xdr:to>
      <xdr:col>116</xdr:col>
      <xdr:colOff>63500</xdr:colOff>
      <xdr:row>75</xdr:row>
      <xdr:rowOff>77681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88722"/>
          <a:ext cx="8382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73269</xdr:rowOff>
    </xdr:from>
    <xdr:to>
      <xdr:col>111</xdr:col>
      <xdr:colOff>177800</xdr:colOff>
      <xdr:row>75</xdr:row>
      <xdr:rowOff>77681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32019"/>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73269</xdr:rowOff>
    </xdr:from>
    <xdr:to>
      <xdr:col>107</xdr:col>
      <xdr:colOff>50800</xdr:colOff>
      <xdr:row>75</xdr:row>
      <xdr:rowOff>144890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32019"/>
          <a:ext cx="889000" cy="7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144890</xdr:rowOff>
    </xdr:from>
    <xdr:to>
      <xdr:col>102</xdr:col>
      <xdr:colOff>114300</xdr:colOff>
      <xdr:row>75</xdr:row>
      <xdr:rowOff>158240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03640"/>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150622</xdr:rowOff>
    </xdr:from>
    <xdr:to>
      <xdr:col>116</xdr:col>
      <xdr:colOff>114300</xdr:colOff>
      <xdr:row>75</xdr:row>
      <xdr:rowOff>80772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129049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1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26881</xdr:rowOff>
    </xdr:from>
    <xdr:to>
      <xdr:col>112</xdr:col>
      <xdr:colOff>38100</xdr:colOff>
      <xdr:row>75</xdr:row>
      <xdr:rowOff>128481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119608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97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22469</xdr:rowOff>
    </xdr:from>
    <xdr:to>
      <xdr:col>107</xdr:col>
      <xdr:colOff>101600</xdr:colOff>
      <xdr:row>75</xdr:row>
      <xdr:rowOff>124069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8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115195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9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94090</xdr:rowOff>
    </xdr:from>
    <xdr:to>
      <xdr:col>102</xdr:col>
      <xdr:colOff>165100</xdr:colOff>
      <xdr:row>76</xdr:row>
      <xdr:rowOff>24240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5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4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107439</xdr:rowOff>
    </xdr:from>
    <xdr:to>
      <xdr:col>98</xdr:col>
      <xdr:colOff>38100</xdr:colOff>
      <xdr:row>76</xdr:row>
      <xdr:rowOff>37588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661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28717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人件費、物件費、補助費等、積立金</a:t>
          </a:r>
          <a:r>
            <a:rPr kumimoji="1" lang="ja-JP" altLang="en-US" sz="1000">
              <a:solidFill>
                <a:sysClr val="windowText" lastClr="000000"/>
              </a:solidFill>
              <a:effectLst/>
              <a:latin typeface="+mn-lt"/>
              <a:ea typeface="+mn-ea"/>
              <a:cs typeface="+mn-cs"/>
            </a:rPr>
            <a:t>、投資及び出資金、貸付金</a:t>
          </a:r>
          <a:r>
            <a:rPr kumimoji="1" lang="ja-JP" altLang="ja-JP" sz="1000">
              <a:solidFill>
                <a:sysClr val="windowText" lastClr="000000"/>
              </a:solidFill>
              <a:effectLst/>
              <a:latin typeface="+mn-lt"/>
              <a:ea typeface="+mn-ea"/>
              <a:cs typeface="+mn-cs"/>
            </a:rPr>
            <a:t>が類似団体平均と比較して住民一人当たりのコストが高くなっている。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人件費について、昇給及び人事院勧告に伴う増加により数値が上昇し、類似団体</a:t>
          </a:r>
          <a:r>
            <a:rPr kumimoji="1" lang="ja-JP" altLang="en-US" sz="1000">
              <a:solidFill>
                <a:sysClr val="windowText" lastClr="000000"/>
              </a:solidFill>
              <a:effectLst/>
              <a:latin typeface="+mn-lt"/>
              <a:ea typeface="+mn-ea"/>
              <a:cs typeface="+mn-cs"/>
            </a:rPr>
            <a:t>平均</a:t>
          </a:r>
          <a:r>
            <a:rPr kumimoji="1" lang="ja-JP" altLang="ja-JP" sz="1000">
              <a:solidFill>
                <a:sysClr val="windowText" lastClr="000000"/>
              </a:solidFill>
              <a:effectLst/>
              <a:latin typeface="+mn-lt"/>
              <a:ea typeface="+mn-ea"/>
              <a:cs typeface="+mn-cs"/>
            </a:rPr>
            <a:t>より高い水準となった。物件費について、</a:t>
          </a:r>
          <a:r>
            <a:rPr kumimoji="1" lang="ja-JP" altLang="en-US" sz="1000">
              <a:solidFill>
                <a:sysClr val="windowText" lastClr="000000"/>
              </a:solidFill>
              <a:effectLst/>
              <a:latin typeface="+mn-lt"/>
              <a:ea typeface="+mn-ea"/>
              <a:cs typeface="+mn-cs"/>
            </a:rPr>
            <a:t>ふるさと納税事業に係る物件費の増加が大きく影響し</a:t>
          </a:r>
          <a:r>
            <a:rPr kumimoji="1" lang="ja-JP" altLang="ja-JP" sz="1000">
              <a:solidFill>
                <a:sysClr val="windowText" lastClr="000000"/>
              </a:solidFill>
              <a:effectLst/>
              <a:latin typeface="+mn-lt"/>
              <a:ea typeface="+mn-ea"/>
              <a:cs typeface="+mn-cs"/>
            </a:rPr>
            <a:t>、類似団体平均より高い水準となった。補助費等について、令和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年度に下水道事業が公営企業法適用となったことで、下水道事業への操出を負担金及び補助金から支出することから大幅に上昇する要因となった。令和</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年度は、ふるさと納税事業の寄付者に対する返礼品に係る支出が増加し、依然として類似団体平均を上回る水準となっている。積立金については、</a:t>
          </a:r>
          <a:r>
            <a:rPr kumimoji="1" lang="ja-JP" altLang="en-US" sz="1000">
              <a:solidFill>
                <a:sysClr val="windowText" lastClr="000000"/>
              </a:solidFill>
              <a:effectLst/>
              <a:latin typeface="+mn-lt"/>
              <a:ea typeface="+mn-ea"/>
              <a:cs typeface="+mn-cs"/>
            </a:rPr>
            <a:t>既存の基金のほか、新たに創設した阿武隈急行線応援基金や教育振興基金</a:t>
          </a:r>
          <a:r>
            <a:rPr kumimoji="1" lang="ja-JP" altLang="ja-JP" sz="1000">
              <a:solidFill>
                <a:sysClr val="windowText" lastClr="000000"/>
              </a:solidFill>
              <a:effectLst/>
              <a:latin typeface="+mn-lt"/>
              <a:ea typeface="+mn-ea"/>
              <a:cs typeface="+mn-cs"/>
            </a:rPr>
            <a:t>への積立額が増加し</a:t>
          </a:r>
          <a:r>
            <a:rPr kumimoji="1" lang="ja-JP" altLang="en-US" sz="1000">
              <a:solidFill>
                <a:sysClr val="windowText" lastClr="000000"/>
              </a:solidFill>
              <a:effectLst/>
              <a:latin typeface="+mn-lt"/>
              <a:ea typeface="+mn-ea"/>
              <a:cs typeface="+mn-cs"/>
            </a:rPr>
            <a:t>たことにより</a:t>
          </a:r>
          <a:r>
            <a:rPr kumimoji="1" lang="ja-JP" altLang="ja-JP" sz="1000">
              <a:solidFill>
                <a:sysClr val="windowText" lastClr="000000"/>
              </a:solidFill>
              <a:effectLst/>
              <a:latin typeface="+mn-lt"/>
              <a:ea typeface="+mn-ea"/>
              <a:cs typeface="+mn-cs"/>
            </a:rPr>
            <a:t>、前年度</a:t>
          </a:r>
          <a:r>
            <a:rPr kumimoji="1" lang="ja-JP" altLang="en-US" sz="1000">
              <a:solidFill>
                <a:sysClr val="windowText" lastClr="000000"/>
              </a:solidFill>
              <a:effectLst/>
              <a:latin typeface="+mn-lt"/>
              <a:ea typeface="+mn-ea"/>
              <a:cs typeface="+mn-cs"/>
            </a:rPr>
            <a:t>に引き続き類似団体平均を大きく上回る要因となった</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投資及び出資金について、医療機器導入のための企業債の償還が開始したことにより、みやぎ県南中核病院企業団への出資金が増加し、類似団体平均より高い水準となった。</a:t>
          </a:r>
          <a:r>
            <a:rPr kumimoji="1" lang="ja-JP" altLang="ja-JP" sz="1000">
              <a:solidFill>
                <a:sysClr val="windowText" lastClr="000000"/>
              </a:solidFill>
              <a:effectLst/>
              <a:latin typeface="+mn-lt"/>
              <a:ea typeface="+mn-ea"/>
              <a:cs typeface="+mn-cs"/>
            </a:rPr>
            <a:t>また、公債費については、臨時財政対策債や</a:t>
          </a:r>
          <a:r>
            <a:rPr kumimoji="1" lang="ja-JP" altLang="en-US" sz="1000">
              <a:solidFill>
                <a:sysClr val="windowText" lastClr="000000"/>
              </a:solidFill>
              <a:effectLst/>
              <a:latin typeface="+mn-lt"/>
              <a:ea typeface="+mn-ea"/>
              <a:cs typeface="+mn-cs"/>
            </a:rPr>
            <a:t>歳入欠かん債、</a:t>
          </a:r>
          <a:r>
            <a:rPr kumimoji="1" lang="ja-JP" altLang="ja-JP" sz="1000">
              <a:solidFill>
                <a:sysClr val="windowText" lastClr="000000"/>
              </a:solidFill>
              <a:effectLst/>
              <a:latin typeface="+mn-lt"/>
              <a:ea typeface="+mn-ea"/>
              <a:cs typeface="+mn-cs"/>
            </a:rPr>
            <a:t>令和元年台風災害復旧債</a:t>
          </a:r>
          <a:r>
            <a:rPr kumimoji="1" lang="ja-JP" altLang="en-US" sz="1000">
              <a:solidFill>
                <a:sysClr val="windowText" lastClr="000000"/>
              </a:solidFill>
              <a:effectLst/>
              <a:latin typeface="+mn-lt"/>
              <a:ea typeface="+mn-ea"/>
              <a:cs typeface="+mn-cs"/>
            </a:rPr>
            <a:t>の</a:t>
          </a:r>
          <a:r>
            <a:rPr kumimoji="1" lang="ja-JP" altLang="ja-JP" sz="1000">
              <a:solidFill>
                <a:sysClr val="windowText" lastClr="000000"/>
              </a:solidFill>
              <a:effectLst/>
              <a:latin typeface="+mn-lt"/>
              <a:ea typeface="+mn-ea"/>
              <a:cs typeface="+mn-cs"/>
            </a:rPr>
            <a:t>元金償還が開始したことなどにより上昇している。今後も、和</a:t>
          </a:r>
          <a:r>
            <a:rPr kumimoji="1" lang="en-US" altLang="ja-JP" sz="1000">
              <a:solidFill>
                <a:sysClr val="windowText" lastClr="000000"/>
              </a:solidFill>
              <a:effectLst/>
              <a:latin typeface="+mn-lt"/>
              <a:ea typeface="+mn-ea"/>
              <a:cs typeface="+mn-cs"/>
            </a:rPr>
            <a:t>4</a:t>
          </a:r>
          <a:r>
            <a:rPr kumimoji="1" lang="ja-JP" altLang="ja-JP" sz="1000">
              <a:solidFill>
                <a:sysClr val="windowText" lastClr="000000"/>
              </a:solidFill>
              <a:effectLst/>
              <a:latin typeface="+mn-lt"/>
              <a:ea typeface="+mn-ea"/>
              <a:cs typeface="+mn-cs"/>
            </a:rPr>
            <a:t>年度に借り入れた旧保育所の除却債</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地域鉄道対策事業に係る市債の償還開始により、さらに数値が上昇していくことが見込まれる。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以上のコスト高に対応するため、引き続き市税等の確保に努めるとともに、令和</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年</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月策定の「角田市第</a:t>
          </a:r>
          <a:r>
            <a:rPr kumimoji="1" lang="en-US" altLang="ja-JP" sz="1000">
              <a:solidFill>
                <a:sysClr val="windowText" lastClr="000000"/>
              </a:solidFill>
              <a:effectLst/>
              <a:latin typeface="+mn-lt"/>
              <a:ea typeface="+mn-ea"/>
              <a:cs typeface="+mn-cs"/>
            </a:rPr>
            <a:t>5</a:t>
          </a:r>
          <a:r>
            <a:rPr kumimoji="1" lang="ja-JP" altLang="ja-JP" sz="1000">
              <a:solidFill>
                <a:sysClr val="windowText" lastClr="000000"/>
              </a:solidFill>
              <a:effectLst/>
              <a:latin typeface="+mn-lt"/>
              <a:ea typeface="+mn-ea"/>
              <a:cs typeface="+mn-cs"/>
            </a:rPr>
            <a:t>次行財政集中改革プラン」（令和</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年度～令和</a:t>
          </a:r>
          <a:r>
            <a:rPr kumimoji="1" lang="en-US" altLang="ja-JP" sz="1000">
              <a:solidFill>
                <a:sysClr val="windowText" lastClr="000000"/>
              </a:solidFill>
              <a:effectLst/>
              <a:latin typeface="+mn-lt"/>
              <a:ea typeface="+mn-ea"/>
              <a:cs typeface="+mn-cs"/>
            </a:rPr>
            <a:t>8</a:t>
          </a:r>
          <a:r>
            <a:rPr kumimoji="1" lang="ja-JP" altLang="ja-JP" sz="1000">
              <a:solidFill>
                <a:sysClr val="windowText" lastClr="000000"/>
              </a:solidFill>
              <a:effectLst/>
              <a:latin typeface="+mn-lt"/>
              <a:ea typeface="+mn-ea"/>
              <a:cs typeface="+mn-cs"/>
            </a:rPr>
            <a:t>年度）に掲げた定員の適正化及び財政健全化等の取組を通じて、計画的かつ効率的な財政運営に努める。</a:t>
          </a:r>
          <a:endParaRPr lang="ja-JP" altLang="ja-JP" sz="10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宮城県角田市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26,469
26,177
147.53
21,449,910
20,826,976
378,625
8,597,586
15,242,660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149797</xdr:rowOff>
    </xdr:from>
    <xdr:to>
      <xdr:col>24</xdr:col>
      <xdr:colOff>63500</xdr:colOff>
      <xdr:row>35</xdr:row>
      <xdr:rowOff>21590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9097"/>
          <a:ext cx="8382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21590</xdr:rowOff>
    </xdr:from>
    <xdr:to>
      <xdr:col>19</xdr:col>
      <xdr:colOff>177800</xdr:colOff>
      <xdr:row>35</xdr:row>
      <xdr:rowOff>54166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2340"/>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54166</xdr:rowOff>
    </xdr:from>
    <xdr:to>
      <xdr:col>15</xdr:col>
      <xdr:colOff>50800</xdr:colOff>
      <xdr:row>35</xdr:row>
      <xdr:rowOff>81978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4916"/>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77026</xdr:rowOff>
    </xdr:from>
    <xdr:to>
      <xdr:col>10</xdr:col>
      <xdr:colOff>114300</xdr:colOff>
      <xdr:row>35</xdr:row>
      <xdr:rowOff>81978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7776"/>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98997</xdr:rowOff>
    </xdr:from>
    <xdr:to>
      <xdr:col>24</xdr:col>
      <xdr:colOff>114300</xdr:colOff>
      <xdr:row>35</xdr:row>
      <xdr:rowOff>29147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121874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142240</xdr:rowOff>
    </xdr:from>
    <xdr:to>
      <xdr:col>20</xdr:col>
      <xdr:colOff>38100</xdr:colOff>
      <xdr:row>35</xdr:row>
      <xdr:rowOff>72390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88917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3366</xdr:rowOff>
    </xdr:from>
    <xdr:to>
      <xdr:col>15</xdr:col>
      <xdr:colOff>101600</xdr:colOff>
      <xdr:row>35</xdr:row>
      <xdr:rowOff>104966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121493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31178</xdr:rowOff>
    </xdr:from>
    <xdr:to>
      <xdr:col>10</xdr:col>
      <xdr:colOff>165100</xdr:colOff>
      <xdr:row>35</xdr:row>
      <xdr:rowOff>132778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149305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26226</xdr:rowOff>
    </xdr:from>
    <xdr:to>
      <xdr:col>6</xdr:col>
      <xdr:colOff>38100</xdr:colOff>
      <xdr:row>35</xdr:row>
      <xdr:rowOff>127826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144353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8251</xdr:rowOff>
    </xdr:from>
    <xdr:to>
      <xdr:col>24</xdr:col>
      <xdr:colOff>63500</xdr:colOff>
      <xdr:row>52</xdr:row>
      <xdr:rowOff>134278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752201"/>
          <a:ext cx="838200" cy="29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29942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9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134278</xdr:rowOff>
    </xdr:from>
    <xdr:to>
      <xdr:col>19</xdr:col>
      <xdr:colOff>177800</xdr:colOff>
      <xdr:row>55</xdr:row>
      <xdr:rowOff>19896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49678"/>
          <a:ext cx="889000" cy="3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0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74823</xdr:rowOff>
    </xdr:from>
    <xdr:to>
      <xdr:col>15</xdr:col>
      <xdr:colOff>50800</xdr:colOff>
      <xdr:row>55</xdr:row>
      <xdr:rowOff>19896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33123"/>
          <a:ext cx="889000" cy="1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22597</xdr:rowOff>
    </xdr:from>
    <xdr:to>
      <xdr:col>10</xdr:col>
      <xdr:colOff>114300</xdr:colOff>
      <xdr:row>54</xdr:row>
      <xdr:rowOff>74823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37997"/>
          <a:ext cx="889000" cy="39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130178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93024</xdr:rowOff>
    </xdr:from>
    <xdr:to>
      <xdr:col>6</xdr:col>
      <xdr:colOff>38100</xdr:colOff>
      <xdr:row>54</xdr:row>
      <xdr:rowOff>23174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14301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128901</xdr:rowOff>
    </xdr:from>
    <xdr:to>
      <xdr:col>24</xdr:col>
      <xdr:colOff>114300</xdr:colOff>
      <xdr:row>51</xdr:row>
      <xdr:rowOff>59051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7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151778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5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83478</xdr:rowOff>
    </xdr:from>
    <xdr:to>
      <xdr:col>20</xdr:col>
      <xdr:colOff>38100</xdr:colOff>
      <xdr:row>53</xdr:row>
      <xdr:rowOff>13628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9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30155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77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140546</xdr:rowOff>
    </xdr:from>
    <xdr:to>
      <xdr:col>15</xdr:col>
      <xdr:colOff>101600</xdr:colOff>
      <xdr:row>55</xdr:row>
      <xdr:rowOff>70696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9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87223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7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24023</xdr:rowOff>
    </xdr:from>
    <xdr:to>
      <xdr:col>10</xdr:col>
      <xdr:colOff>165100</xdr:colOff>
      <xdr:row>54</xdr:row>
      <xdr:rowOff>125623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142150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143247</xdr:rowOff>
    </xdr:from>
    <xdr:to>
      <xdr:col>6</xdr:col>
      <xdr:colOff>38100</xdr:colOff>
      <xdr:row>52</xdr:row>
      <xdr:rowOff>73397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89924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66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131661</xdr:rowOff>
    </xdr:from>
    <xdr:to>
      <xdr:col>24</xdr:col>
      <xdr:colOff>62865</xdr:colOff>
      <xdr:row>76</xdr:row>
      <xdr:rowOff>149636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61711"/>
          <a:ext cx="1270" cy="121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153463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18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149636</xdr:rowOff>
    </xdr:from>
    <xdr:to>
      <xdr:col>24</xdr:col>
      <xdr:colOff>152400</xdr:colOff>
      <xdr:row>76</xdr:row>
      <xdr:rowOff>149636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17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78338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131661</xdr:rowOff>
    </xdr:from>
    <xdr:to>
      <xdr:col>24</xdr:col>
      <xdr:colOff>152400</xdr:colOff>
      <xdr:row>69</xdr:row>
      <xdr:rowOff>131661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6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93394</xdr:rowOff>
    </xdr:from>
    <xdr:to>
      <xdr:col>24</xdr:col>
      <xdr:colOff>63500</xdr:colOff>
      <xdr:row>75</xdr:row>
      <xdr:rowOff>103467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09244"/>
          <a:ext cx="838200" cy="35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52783</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568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29906</xdr:rowOff>
    </xdr:from>
    <xdr:to>
      <xdr:col>24</xdr:col>
      <xdr:colOff>114300</xdr:colOff>
      <xdr:row>74</xdr:row>
      <xdr:rowOff>131506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71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93394</xdr:rowOff>
    </xdr:from>
    <xdr:to>
      <xdr:col>19</xdr:col>
      <xdr:colOff>177800</xdr:colOff>
      <xdr:row>76</xdr:row>
      <xdr:rowOff>51887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09244"/>
          <a:ext cx="889000" cy="47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101595</xdr:rowOff>
    </xdr:from>
    <xdr:to>
      <xdr:col>20</xdr:col>
      <xdr:colOff>38100</xdr:colOff>
      <xdr:row>75</xdr:row>
      <xdr:rowOff>31745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7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22872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8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27091</xdr:rowOff>
    </xdr:from>
    <xdr:to>
      <xdr:col>15</xdr:col>
      <xdr:colOff>50800</xdr:colOff>
      <xdr:row>76</xdr:row>
      <xdr:rowOff>51887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57291"/>
          <a:ext cx="889000" cy="2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24892</xdr:rowOff>
    </xdr:from>
    <xdr:to>
      <xdr:col>15</xdr:col>
      <xdr:colOff>101600</xdr:colOff>
      <xdr:row>75</xdr:row>
      <xdr:rowOff>126492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143019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5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27091</xdr:rowOff>
    </xdr:from>
    <xdr:to>
      <xdr:col>10</xdr:col>
      <xdr:colOff>114300</xdr:colOff>
      <xdr:row>77</xdr:row>
      <xdr:rowOff>126068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57291"/>
          <a:ext cx="889000" cy="2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118687</xdr:rowOff>
    </xdr:from>
    <xdr:to>
      <xdr:col>10</xdr:col>
      <xdr:colOff>165100</xdr:colOff>
      <xdr:row>75</xdr:row>
      <xdr:rowOff>48837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80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65364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5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74422</xdr:rowOff>
    </xdr:from>
    <xdr:to>
      <xdr:col>6</xdr:col>
      <xdr:colOff>38100</xdr:colOff>
      <xdr:row>77</xdr:row>
      <xdr:rowOff>4572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21099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52667</xdr:rowOff>
    </xdr:from>
    <xdr:to>
      <xdr:col>24</xdr:col>
      <xdr:colOff>114300</xdr:colOff>
      <xdr:row>75</xdr:row>
      <xdr:rowOff>154267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31094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8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42594</xdr:rowOff>
    </xdr:from>
    <xdr:to>
      <xdr:col>20</xdr:col>
      <xdr:colOff>38100</xdr:colOff>
      <xdr:row>73</xdr:row>
      <xdr:rowOff>144194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160721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3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1087</xdr:rowOff>
    </xdr:from>
    <xdr:to>
      <xdr:col>15</xdr:col>
      <xdr:colOff>101600</xdr:colOff>
      <xdr:row>76</xdr:row>
      <xdr:rowOff>102687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93814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2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147741</xdr:rowOff>
    </xdr:from>
    <xdr:to>
      <xdr:col>10</xdr:col>
      <xdr:colOff>165100</xdr:colOff>
      <xdr:row>76</xdr:row>
      <xdr:rowOff>77891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69018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75268</xdr:rowOff>
    </xdr:from>
    <xdr:to>
      <xdr:col>6</xdr:col>
      <xdr:colOff>38100</xdr:colOff>
      <xdr:row>78</xdr:row>
      <xdr:rowOff>5418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167995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6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54711</xdr:rowOff>
    </xdr:from>
    <xdr:to>
      <xdr:col>24</xdr:col>
      <xdr:colOff>63500</xdr:colOff>
      <xdr:row>98</xdr:row>
      <xdr:rowOff>85356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56811"/>
          <a:ext cx="838200" cy="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25603</xdr:rowOff>
    </xdr:from>
    <xdr:to>
      <xdr:col>19</xdr:col>
      <xdr:colOff>177800</xdr:colOff>
      <xdr:row>98</xdr:row>
      <xdr:rowOff>54711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56253"/>
          <a:ext cx="889000" cy="2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25603</xdr:rowOff>
    </xdr:from>
    <xdr:to>
      <xdr:col>15</xdr:col>
      <xdr:colOff>50800</xdr:colOff>
      <xdr:row>97</xdr:row>
      <xdr:rowOff>153530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56253"/>
          <a:ext cx="889000" cy="1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28194</xdr:rowOff>
    </xdr:from>
    <xdr:to>
      <xdr:col>10</xdr:col>
      <xdr:colOff>114300</xdr:colOff>
      <xdr:row>97</xdr:row>
      <xdr:rowOff>153530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315944"/>
          <a:ext cx="889000" cy="46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34556</xdr:rowOff>
    </xdr:from>
    <xdr:to>
      <xdr:col>24</xdr:col>
      <xdr:colOff>114300</xdr:colOff>
      <xdr:row>98</xdr:row>
      <xdr:rowOff>136156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120933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3911</xdr:rowOff>
    </xdr:from>
    <xdr:to>
      <xdr:col>20</xdr:col>
      <xdr:colOff>38100</xdr:colOff>
      <xdr:row>98</xdr:row>
      <xdr:rowOff>105511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96638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146253</xdr:rowOff>
    </xdr:from>
    <xdr:to>
      <xdr:col>15</xdr:col>
      <xdr:colOff>101600</xdr:colOff>
      <xdr:row>97</xdr:row>
      <xdr:rowOff>76403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67530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102730</xdr:rowOff>
    </xdr:from>
    <xdr:to>
      <xdr:col>10</xdr:col>
      <xdr:colOff>165100</xdr:colOff>
      <xdr:row>98</xdr:row>
      <xdr:rowOff>32880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24007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148844</xdr:rowOff>
    </xdr:from>
    <xdr:to>
      <xdr:col>6</xdr:col>
      <xdr:colOff>38100</xdr:colOff>
      <xdr:row>95</xdr:row>
      <xdr:rowOff>78994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6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95521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0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4990</xdr:rowOff>
    </xdr:from>
    <xdr:to>
      <xdr:col>55</xdr:col>
      <xdr:colOff>0</xdr:colOff>
      <xdr:row>39</xdr:row>
      <xdr:rowOff>6459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91540"/>
          <a:ext cx="8382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6459</xdr:rowOff>
    </xdr:from>
    <xdr:to>
      <xdr:col>50</xdr:col>
      <xdr:colOff>114300</xdr:colOff>
      <xdr:row>39</xdr:row>
      <xdr:rowOff>7438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9300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7438</xdr:rowOff>
    </xdr:from>
    <xdr:to>
      <xdr:col>45</xdr:col>
      <xdr:colOff>177800</xdr:colOff>
      <xdr:row>39</xdr:row>
      <xdr:rowOff>9235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93988"/>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9235</xdr:rowOff>
    </xdr:from>
    <xdr:to>
      <xdr:col>41</xdr:col>
      <xdr:colOff>50800</xdr:colOff>
      <xdr:row>39</xdr:row>
      <xdr:rowOff>14460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95785"/>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42527</xdr:rowOff>
    </xdr:from>
    <xdr:to>
      <xdr:col>36</xdr:col>
      <xdr:colOff>165100</xdr:colOff>
      <xdr:row>38</xdr:row>
      <xdr:rowOff>144127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5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160654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125640</xdr:rowOff>
    </xdr:from>
    <xdr:to>
      <xdr:col>55</xdr:col>
      <xdr:colOff>50800</xdr:colOff>
      <xdr:row>39</xdr:row>
      <xdr:rowOff>55790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40567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5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127109</xdr:rowOff>
    </xdr:from>
    <xdr:to>
      <xdr:col>50</xdr:col>
      <xdr:colOff>165100</xdr:colOff>
      <xdr:row>39</xdr:row>
      <xdr:rowOff>57259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48386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34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128088</xdr:rowOff>
    </xdr:from>
    <xdr:to>
      <xdr:col>46</xdr:col>
      <xdr:colOff>38100</xdr:colOff>
      <xdr:row>39</xdr:row>
      <xdr:rowOff>58238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49365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3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129885</xdr:rowOff>
    </xdr:from>
    <xdr:to>
      <xdr:col>41</xdr:col>
      <xdr:colOff>101600</xdr:colOff>
      <xdr:row>39</xdr:row>
      <xdr:rowOff>60035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51162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37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135110</xdr:rowOff>
    </xdr:from>
    <xdr:to>
      <xdr:col>36</xdr:col>
      <xdr:colOff>165100</xdr:colOff>
      <xdr:row>39</xdr:row>
      <xdr:rowOff>65260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56387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42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292</xdr:rowOff>
    </xdr:from>
    <xdr:to>
      <xdr:col>55</xdr:col>
      <xdr:colOff>0</xdr:colOff>
      <xdr:row>57</xdr:row>
      <xdr:rowOff>49759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772942"/>
          <a:ext cx="838200" cy="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292</xdr:rowOff>
    </xdr:from>
    <xdr:to>
      <xdr:col>50</xdr:col>
      <xdr:colOff>114300</xdr:colOff>
      <xdr:row>57</xdr:row>
      <xdr:rowOff>59817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72942"/>
          <a:ext cx="889000" cy="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111722</xdr:rowOff>
    </xdr:from>
    <xdr:to>
      <xdr:col>45</xdr:col>
      <xdr:colOff>177800</xdr:colOff>
      <xdr:row>57</xdr:row>
      <xdr:rowOff>59817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541472"/>
          <a:ext cx="889000" cy="29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111722</xdr:rowOff>
    </xdr:from>
    <xdr:to>
      <xdr:col>41</xdr:col>
      <xdr:colOff>50800</xdr:colOff>
      <xdr:row>56</xdr:row>
      <xdr:rowOff>102997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41472"/>
          <a:ext cx="889000" cy="1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67983</xdr:rowOff>
    </xdr:from>
    <xdr:to>
      <xdr:col>36</xdr:col>
      <xdr:colOff>165100</xdr:colOff>
      <xdr:row>57</xdr:row>
      <xdr:rowOff>169583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4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160710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170409</xdr:rowOff>
    </xdr:from>
    <xdr:to>
      <xdr:col>55</xdr:col>
      <xdr:colOff>50800</xdr:colOff>
      <xdr:row>57</xdr:row>
      <xdr:rowOff>100559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7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148836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5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120942</xdr:rowOff>
    </xdr:from>
    <xdr:to>
      <xdr:col>50</xdr:col>
      <xdr:colOff>165100</xdr:colOff>
      <xdr:row>57</xdr:row>
      <xdr:rowOff>51092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42219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8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9017</xdr:rowOff>
    </xdr:from>
    <xdr:to>
      <xdr:col>46</xdr:col>
      <xdr:colOff>38100</xdr:colOff>
      <xdr:row>57</xdr:row>
      <xdr:rowOff>110617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101744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8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60922</xdr:rowOff>
    </xdr:from>
    <xdr:to>
      <xdr:col>41</xdr:col>
      <xdr:colOff>101600</xdr:colOff>
      <xdr:row>55</xdr:row>
      <xdr:rowOff>162522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9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7599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6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52197</xdr:rowOff>
    </xdr:from>
    <xdr:to>
      <xdr:col>36</xdr:col>
      <xdr:colOff>165100</xdr:colOff>
      <xdr:row>56</xdr:row>
      <xdr:rowOff>153797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170324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2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102301</xdr:rowOff>
    </xdr:from>
    <xdr:to>
      <xdr:col>55</xdr:col>
      <xdr:colOff>0</xdr:colOff>
      <xdr:row>78</xdr:row>
      <xdr:rowOff>113297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75401"/>
          <a:ext cx="8382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90749</xdr:rowOff>
    </xdr:from>
    <xdr:to>
      <xdr:col>50</xdr:col>
      <xdr:colOff>114300</xdr:colOff>
      <xdr:row>78</xdr:row>
      <xdr:rowOff>113297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63849"/>
          <a:ext cx="889000" cy="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30307</xdr:rowOff>
    </xdr:from>
    <xdr:to>
      <xdr:col>45</xdr:col>
      <xdr:colOff>177800</xdr:colOff>
      <xdr:row>78</xdr:row>
      <xdr:rowOff>90749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03407"/>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30307</xdr:rowOff>
    </xdr:from>
    <xdr:to>
      <xdr:col>41</xdr:col>
      <xdr:colOff>50800</xdr:colOff>
      <xdr:row>78</xdr:row>
      <xdr:rowOff>53617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03407"/>
          <a:ext cx="889000" cy="2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162243</xdr:rowOff>
    </xdr:from>
    <xdr:to>
      <xdr:col>36</xdr:col>
      <xdr:colOff>165100</xdr:colOff>
      <xdr:row>78</xdr:row>
      <xdr:rowOff>92393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108920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3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51501</xdr:rowOff>
    </xdr:from>
    <xdr:to>
      <xdr:col>55</xdr:col>
      <xdr:colOff>50800</xdr:colOff>
      <xdr:row>78</xdr:row>
      <xdr:rowOff>153101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137878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62497</xdr:rowOff>
    </xdr:from>
    <xdr:to>
      <xdr:col>50</xdr:col>
      <xdr:colOff>165100</xdr:colOff>
      <xdr:row>78</xdr:row>
      <xdr:rowOff>164097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155224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39949</xdr:rowOff>
    </xdr:from>
    <xdr:to>
      <xdr:col>46</xdr:col>
      <xdr:colOff>38100</xdr:colOff>
      <xdr:row>78</xdr:row>
      <xdr:rowOff>141549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132676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150957</xdr:rowOff>
    </xdr:from>
    <xdr:to>
      <xdr:col>41</xdr:col>
      <xdr:colOff>101600</xdr:colOff>
      <xdr:row>78</xdr:row>
      <xdr:rowOff>81107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97634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2817</xdr:rowOff>
    </xdr:from>
    <xdr:to>
      <xdr:col>36</xdr:col>
      <xdr:colOff>165100</xdr:colOff>
      <xdr:row>78</xdr:row>
      <xdr:rowOff>104417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95544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6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48337</xdr:rowOff>
    </xdr:from>
    <xdr:to>
      <xdr:col>55</xdr:col>
      <xdr:colOff>0</xdr:colOff>
      <xdr:row>96</xdr:row>
      <xdr:rowOff>159689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507537"/>
          <a:ext cx="838200" cy="1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48337</xdr:rowOff>
    </xdr:from>
    <xdr:to>
      <xdr:col>50</xdr:col>
      <xdr:colOff>114300</xdr:colOff>
      <xdr:row>96</xdr:row>
      <xdr:rowOff>119711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07537"/>
          <a:ext cx="8890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119711</xdr:rowOff>
    </xdr:from>
    <xdr:to>
      <xdr:col>45</xdr:col>
      <xdr:colOff>177800</xdr:colOff>
      <xdr:row>97</xdr:row>
      <xdr:rowOff>23915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78911"/>
          <a:ext cx="889000" cy="7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23915</xdr:rowOff>
    </xdr:from>
    <xdr:to>
      <xdr:col>41</xdr:col>
      <xdr:colOff>50800</xdr:colOff>
      <xdr:row>97</xdr:row>
      <xdr:rowOff>79147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54565"/>
          <a:ext cx="889000" cy="5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108889</xdr:rowOff>
    </xdr:from>
    <xdr:to>
      <xdr:col>55</xdr:col>
      <xdr:colOff>50800</xdr:colOff>
      <xdr:row>97</xdr:row>
      <xdr:rowOff>39039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6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87316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168987</xdr:rowOff>
    </xdr:from>
    <xdr:to>
      <xdr:col>50</xdr:col>
      <xdr:colOff>165100</xdr:colOff>
      <xdr:row>96</xdr:row>
      <xdr:rowOff>99137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115664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2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68911</xdr:rowOff>
    </xdr:from>
    <xdr:to>
      <xdr:col>46</xdr:col>
      <xdr:colOff>38100</xdr:colOff>
      <xdr:row>96</xdr:row>
      <xdr:rowOff>170511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15588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3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144565</xdr:rowOff>
    </xdr:from>
    <xdr:to>
      <xdr:col>41</xdr:col>
      <xdr:colOff>101600</xdr:colOff>
      <xdr:row>97</xdr:row>
      <xdr:rowOff>74715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65842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28347</xdr:rowOff>
    </xdr:from>
    <xdr:to>
      <xdr:col>36</xdr:col>
      <xdr:colOff>165100</xdr:colOff>
      <xdr:row>97</xdr:row>
      <xdr:rowOff>129947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121074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127453</xdr:rowOff>
    </xdr:from>
    <xdr:to>
      <xdr:col>85</xdr:col>
      <xdr:colOff>126364</xdr:colOff>
      <xdr:row>37</xdr:row>
      <xdr:rowOff>154134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099503"/>
          <a:ext cx="1269" cy="139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157962</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154134</xdr:rowOff>
    </xdr:from>
    <xdr:to>
      <xdr:col>86</xdr:col>
      <xdr:colOff>25400</xdr:colOff>
      <xdr:row>37</xdr:row>
      <xdr:rowOff>154134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49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74130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8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127453</xdr:rowOff>
    </xdr:from>
    <xdr:to>
      <xdr:col>86</xdr:col>
      <xdr:colOff>25400</xdr:colOff>
      <xdr:row>29</xdr:row>
      <xdr:rowOff>127453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0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140745</xdr:rowOff>
    </xdr:from>
    <xdr:to>
      <xdr:col>85</xdr:col>
      <xdr:colOff>127000</xdr:colOff>
      <xdr:row>37</xdr:row>
      <xdr:rowOff>154134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84395"/>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52047</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881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29170</xdr:rowOff>
    </xdr:from>
    <xdr:to>
      <xdr:col>85</xdr:col>
      <xdr:colOff>177800</xdr:colOff>
      <xdr:row>35</xdr:row>
      <xdr:rowOff>130770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140745</xdr:rowOff>
    </xdr:from>
    <xdr:to>
      <xdr:col>81</xdr:col>
      <xdr:colOff>50800</xdr:colOff>
      <xdr:row>38</xdr:row>
      <xdr:rowOff>107827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84395"/>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9968</xdr:rowOff>
    </xdr:from>
    <xdr:to>
      <xdr:col>81</xdr:col>
      <xdr:colOff>101600</xdr:colOff>
      <xdr:row>36</xdr:row>
      <xdr:rowOff>111568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8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128095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107827</xdr:rowOff>
    </xdr:from>
    <xdr:to>
      <xdr:col>76</xdr:col>
      <xdr:colOff>114300</xdr:colOff>
      <xdr:row>38</xdr:row>
      <xdr:rowOff>113640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22927"/>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63329</xdr:rowOff>
    </xdr:from>
    <xdr:to>
      <xdr:col>76</xdr:col>
      <xdr:colOff>165100</xdr:colOff>
      <xdr:row>36</xdr:row>
      <xdr:rowOff>164929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3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10006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60768</xdr:rowOff>
    </xdr:from>
    <xdr:to>
      <xdr:col>71</xdr:col>
      <xdr:colOff>177800</xdr:colOff>
      <xdr:row>38</xdr:row>
      <xdr:rowOff>113640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75868"/>
          <a:ext cx="889000" cy="5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32436</xdr:rowOff>
    </xdr:from>
    <xdr:to>
      <xdr:col>72</xdr:col>
      <xdr:colOff>38100</xdr:colOff>
      <xdr:row>36</xdr:row>
      <xdr:rowOff>134036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0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150563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7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159864</xdr:rowOff>
    </xdr:from>
    <xdr:to>
      <xdr:col>67</xdr:col>
      <xdr:colOff>101600</xdr:colOff>
      <xdr:row>37</xdr:row>
      <xdr:rowOff>90014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3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106541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103334</xdr:rowOff>
    </xdr:from>
    <xdr:to>
      <xdr:col>85</xdr:col>
      <xdr:colOff>177800</xdr:colOff>
      <xdr:row>38</xdr:row>
      <xdr:rowOff>33485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46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18261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6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89945</xdr:rowOff>
    </xdr:from>
    <xdr:to>
      <xdr:col>81</xdr:col>
      <xdr:colOff>101600</xdr:colOff>
      <xdr:row>38</xdr:row>
      <xdr:rowOff>20095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3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11222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2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57027</xdr:rowOff>
    </xdr:from>
    <xdr:to>
      <xdr:col>76</xdr:col>
      <xdr:colOff>165100</xdr:colOff>
      <xdr:row>38</xdr:row>
      <xdr:rowOff>158627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7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149754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6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62840</xdr:rowOff>
    </xdr:from>
    <xdr:to>
      <xdr:col>72</xdr:col>
      <xdr:colOff>38100</xdr:colOff>
      <xdr:row>38</xdr:row>
      <xdr:rowOff>164440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155567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9968</xdr:rowOff>
    </xdr:from>
    <xdr:to>
      <xdr:col>67</xdr:col>
      <xdr:colOff>101600</xdr:colOff>
      <xdr:row>38</xdr:row>
      <xdr:rowOff>111568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2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102695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1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26556</xdr:rowOff>
    </xdr:from>
    <xdr:to>
      <xdr:col>85</xdr:col>
      <xdr:colOff>127000</xdr:colOff>
      <xdr:row>55</xdr:row>
      <xdr:rowOff>140564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56306"/>
          <a:ext cx="838200" cy="1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155897</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14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140564</xdr:rowOff>
    </xdr:from>
    <xdr:to>
      <xdr:col>81</xdr:col>
      <xdr:colOff>50800</xdr:colOff>
      <xdr:row>56</xdr:row>
      <xdr:rowOff>34087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70314"/>
          <a:ext cx="889000" cy="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67136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34087</xdr:rowOff>
    </xdr:from>
    <xdr:to>
      <xdr:col>76</xdr:col>
      <xdr:colOff>114300</xdr:colOff>
      <xdr:row>57</xdr:row>
      <xdr:rowOff>48438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35287"/>
          <a:ext cx="8890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151626</xdr:rowOff>
    </xdr:from>
    <xdr:to>
      <xdr:col>71</xdr:col>
      <xdr:colOff>177800</xdr:colOff>
      <xdr:row>57</xdr:row>
      <xdr:rowOff>48438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52826"/>
          <a:ext cx="889000" cy="6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103987</xdr:rowOff>
    </xdr:from>
    <xdr:to>
      <xdr:col>67</xdr:col>
      <xdr:colOff>101600</xdr:colOff>
      <xdr:row>57</xdr:row>
      <xdr:rowOff>34137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25264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147206</xdr:rowOff>
    </xdr:from>
    <xdr:to>
      <xdr:col>85</xdr:col>
      <xdr:colOff>177800</xdr:colOff>
      <xdr:row>55</xdr:row>
      <xdr:rowOff>77356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170083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5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89764</xdr:rowOff>
    </xdr:from>
    <xdr:to>
      <xdr:col>81</xdr:col>
      <xdr:colOff>101600</xdr:colOff>
      <xdr:row>56</xdr:row>
      <xdr:rowOff>19914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1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36441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9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154737</xdr:rowOff>
    </xdr:from>
    <xdr:to>
      <xdr:col>76</xdr:col>
      <xdr:colOff>165100</xdr:colOff>
      <xdr:row>56</xdr:row>
      <xdr:rowOff>84887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76014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169088</xdr:rowOff>
    </xdr:from>
    <xdr:to>
      <xdr:col>72</xdr:col>
      <xdr:colOff>38100</xdr:colOff>
      <xdr:row>57</xdr:row>
      <xdr:rowOff>99238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90365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100826</xdr:rowOff>
    </xdr:from>
    <xdr:to>
      <xdr:col>67</xdr:col>
      <xdr:colOff>101600</xdr:colOff>
      <xdr:row>57</xdr:row>
      <xdr:rowOff>30976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47503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98163</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956913"/>
          <a:ext cx="1269" cy="55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44840</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7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98163</xdr:rowOff>
    </xdr:from>
    <xdr:to>
      <xdr:col>86</xdr:col>
      <xdr:colOff>25400</xdr:colOff>
      <xdr:row>75</xdr:row>
      <xdr:rowOff>98163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95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7524</xdr:rowOff>
    </xdr:from>
    <xdr:to>
      <xdr:col>85</xdr:col>
      <xdr:colOff>127000</xdr:colOff>
      <xdr:row>78</xdr:row>
      <xdr:rowOff>138398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380624"/>
          <a:ext cx="838200"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156629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86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133752</xdr:rowOff>
    </xdr:from>
    <xdr:to>
      <xdr:col>85</xdr:col>
      <xdr:colOff>177800</xdr:colOff>
      <xdr:row>78</xdr:row>
      <xdr:rowOff>63902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3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156434</xdr:rowOff>
    </xdr:from>
    <xdr:to>
      <xdr:col>81</xdr:col>
      <xdr:colOff>50800</xdr:colOff>
      <xdr:row>78</xdr:row>
      <xdr:rowOff>7524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015184"/>
          <a:ext cx="889000" cy="36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128401</xdr:rowOff>
    </xdr:from>
    <xdr:to>
      <xdr:col>81</xdr:col>
      <xdr:colOff>101600</xdr:colOff>
      <xdr:row>78</xdr:row>
      <xdr:rowOff>58551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3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49678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2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95214</xdr:rowOff>
    </xdr:from>
    <xdr:to>
      <xdr:col>76</xdr:col>
      <xdr:colOff>114300</xdr:colOff>
      <xdr:row>75</xdr:row>
      <xdr:rowOff>156434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2953964"/>
          <a:ext cx="889000" cy="6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144312</xdr:rowOff>
    </xdr:from>
    <xdr:to>
      <xdr:col>76</xdr:col>
      <xdr:colOff>165100</xdr:colOff>
      <xdr:row>78</xdr:row>
      <xdr:rowOff>74462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65589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43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106004</xdr:rowOff>
    </xdr:from>
    <xdr:to>
      <xdr:col>71</xdr:col>
      <xdr:colOff>177800</xdr:colOff>
      <xdr:row>75</xdr:row>
      <xdr:rowOff>95214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2107504"/>
          <a:ext cx="889000" cy="84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141455</xdr:rowOff>
    </xdr:from>
    <xdr:to>
      <xdr:col>72</xdr:col>
      <xdr:colOff>38100</xdr:colOff>
      <xdr:row>78</xdr:row>
      <xdr:rowOff>71605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62732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43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34157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40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87598</xdr:rowOff>
    </xdr:from>
    <xdr:to>
      <xdr:col>85</xdr:col>
      <xdr:colOff>177800</xdr:colOff>
      <xdr:row>79</xdr:row>
      <xdr:rowOff>17748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2525</xdr:rowOff>
    </xdr:from>
    <xdr:ext cx="313932"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5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128174</xdr:rowOff>
    </xdr:from>
    <xdr:to>
      <xdr:col>81</xdr:col>
      <xdr:colOff>101600</xdr:colOff>
      <xdr:row>78</xdr:row>
      <xdr:rowOff>58324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74851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1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105634</xdr:rowOff>
    </xdr:from>
    <xdr:to>
      <xdr:col>76</xdr:col>
      <xdr:colOff>165100</xdr:colOff>
      <xdr:row>76</xdr:row>
      <xdr:rowOff>35784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29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52311</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27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44414</xdr:rowOff>
    </xdr:from>
    <xdr:to>
      <xdr:col>72</xdr:col>
      <xdr:colOff>38100</xdr:colOff>
      <xdr:row>75</xdr:row>
      <xdr:rowOff>146014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9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162541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267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55204</xdr:rowOff>
    </xdr:from>
    <xdr:to>
      <xdr:col>67</xdr:col>
      <xdr:colOff>101600</xdr:colOff>
      <xdr:row>70</xdr:row>
      <xdr:rowOff>156804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0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1881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183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14656</xdr:rowOff>
    </xdr:from>
    <xdr:to>
      <xdr:col>85</xdr:col>
      <xdr:colOff>127000</xdr:colOff>
      <xdr:row>97</xdr:row>
      <xdr:rowOff>98997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45306"/>
          <a:ext cx="838200" cy="8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98997</xdr:rowOff>
    </xdr:from>
    <xdr:to>
      <xdr:col>81</xdr:col>
      <xdr:colOff>50800</xdr:colOff>
      <xdr:row>97</xdr:row>
      <xdr:rowOff>148171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729647"/>
          <a:ext cx="889000" cy="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148171</xdr:rowOff>
    </xdr:from>
    <xdr:to>
      <xdr:col>76</xdr:col>
      <xdr:colOff>114300</xdr:colOff>
      <xdr:row>98</xdr:row>
      <xdr:rowOff>25285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778821"/>
          <a:ext cx="889000" cy="4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25285</xdr:rowOff>
    </xdr:from>
    <xdr:to>
      <xdr:col>71</xdr:col>
      <xdr:colOff>177800</xdr:colOff>
      <xdr:row>98</xdr:row>
      <xdr:rowOff>74613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827385"/>
          <a:ext cx="889000" cy="4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135306</xdr:rowOff>
    </xdr:from>
    <xdr:to>
      <xdr:col>85</xdr:col>
      <xdr:colOff>177800</xdr:colOff>
      <xdr:row>97</xdr:row>
      <xdr:rowOff>65456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113733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48197</xdr:rowOff>
    </xdr:from>
    <xdr:to>
      <xdr:col>81</xdr:col>
      <xdr:colOff>101600</xdr:colOff>
      <xdr:row>97</xdr:row>
      <xdr:rowOff>149797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140924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97371</xdr:rowOff>
    </xdr:from>
    <xdr:to>
      <xdr:col>76</xdr:col>
      <xdr:colOff>165100</xdr:colOff>
      <xdr:row>98</xdr:row>
      <xdr:rowOff>27521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72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18648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82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145935</xdr:rowOff>
    </xdr:from>
    <xdr:to>
      <xdr:col>72</xdr:col>
      <xdr:colOff>38100</xdr:colOff>
      <xdr:row>98</xdr:row>
      <xdr:rowOff>76085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67212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86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23813</xdr:rowOff>
    </xdr:from>
    <xdr:to>
      <xdr:col>67</xdr:col>
      <xdr:colOff>101600</xdr:colOff>
      <xdr:row>98</xdr:row>
      <xdr:rowOff>125413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8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116540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91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35916</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036666"/>
          <a:ext cx="889000" cy="6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29464</xdr:rowOff>
    </xdr:from>
    <xdr:to>
      <xdr:col>98</xdr:col>
      <xdr:colOff>38100</xdr:colOff>
      <xdr:row>38</xdr:row>
      <xdr:rowOff>131064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122191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156566</xdr:rowOff>
    </xdr:from>
    <xdr:to>
      <xdr:col>98</xdr:col>
      <xdr:colOff>38100</xdr:colOff>
      <xdr:row>35</xdr:row>
      <xdr:rowOff>86716</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103243</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21428" y="576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総務費、教育費等が、類似団体平均と比較して住民一人当たりのコストが高くなっている。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総務費については、ふるさと納税事業における寄付者への返礼品等の支出やふるさと応援基金</a:t>
          </a:r>
          <a:r>
            <a:rPr kumimoji="1" lang="ja-JP" altLang="en-US" sz="11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新たに</a:t>
          </a:r>
          <a:r>
            <a:rPr kumimoji="1" lang="ja-JP" altLang="en-US" sz="1200">
              <a:solidFill>
                <a:sysClr val="windowText" lastClr="000000"/>
              </a:solidFill>
              <a:effectLst/>
              <a:latin typeface="+mn-lt"/>
              <a:ea typeface="+mn-ea"/>
              <a:cs typeface="+mn-cs"/>
            </a:rPr>
            <a:t>創設</a:t>
          </a:r>
          <a:r>
            <a:rPr kumimoji="1" lang="ja-JP" altLang="ja-JP" sz="12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阿武隈急行線応援基金</a:t>
          </a:r>
          <a:r>
            <a:rPr kumimoji="1" lang="ja-JP" altLang="ja-JP" sz="1100">
              <a:solidFill>
                <a:sysClr val="windowText" lastClr="000000"/>
              </a:solidFill>
              <a:effectLst/>
              <a:latin typeface="+mn-lt"/>
              <a:ea typeface="+mn-ea"/>
              <a:cs typeface="+mn-cs"/>
            </a:rPr>
            <a:t>への積立金等の増加により、類似団体平均を上回っている。教育費については、</a:t>
          </a:r>
          <a:r>
            <a:rPr kumimoji="1" lang="ja-JP" altLang="en-US" sz="1200">
              <a:solidFill>
                <a:sysClr val="windowText" lastClr="000000"/>
              </a:solidFill>
              <a:effectLst/>
              <a:latin typeface="+mn-lt"/>
              <a:ea typeface="+mn-ea"/>
              <a:cs typeface="+mn-cs"/>
            </a:rPr>
            <a:t>学校施設整備基金への積立金の増加や新</a:t>
          </a:r>
          <a:r>
            <a:rPr kumimoji="1" lang="ja-JP" altLang="ja-JP" sz="1200">
              <a:solidFill>
                <a:sysClr val="windowText" lastClr="000000"/>
              </a:solidFill>
              <a:effectLst/>
              <a:latin typeface="+mn-lt"/>
              <a:ea typeface="+mn-ea"/>
              <a:cs typeface="+mn-cs"/>
            </a:rPr>
            <a:t>たに</a:t>
          </a:r>
          <a:r>
            <a:rPr kumimoji="1" lang="ja-JP" altLang="en-US" sz="1200">
              <a:solidFill>
                <a:sysClr val="windowText" lastClr="000000"/>
              </a:solidFill>
              <a:effectLst/>
              <a:latin typeface="+mn-lt"/>
              <a:ea typeface="+mn-ea"/>
              <a:cs typeface="+mn-cs"/>
            </a:rPr>
            <a:t>創設</a:t>
          </a:r>
          <a:r>
            <a:rPr kumimoji="1" lang="ja-JP" altLang="ja-JP" sz="1200">
              <a:solidFill>
                <a:sysClr val="windowText" lastClr="000000"/>
              </a:solidFill>
              <a:effectLst/>
              <a:latin typeface="+mn-lt"/>
              <a:ea typeface="+mn-ea"/>
              <a:cs typeface="+mn-cs"/>
            </a:rPr>
            <a:t>した</a:t>
          </a:r>
          <a:r>
            <a:rPr kumimoji="1" lang="ja-JP" altLang="en-US" sz="1200">
              <a:solidFill>
                <a:sysClr val="windowText" lastClr="000000"/>
              </a:solidFill>
              <a:effectLst/>
              <a:latin typeface="+mn-lt"/>
              <a:ea typeface="+mn-ea"/>
              <a:cs typeface="+mn-cs"/>
            </a:rPr>
            <a:t>教育振興</a:t>
          </a:r>
          <a:r>
            <a:rPr kumimoji="1" lang="ja-JP" altLang="ja-JP" sz="1200">
              <a:solidFill>
                <a:sysClr val="windowText" lastClr="000000"/>
              </a:solidFill>
              <a:effectLst/>
              <a:latin typeface="+mn-lt"/>
              <a:ea typeface="+mn-ea"/>
              <a:cs typeface="+mn-cs"/>
            </a:rPr>
            <a:t>基金</a:t>
          </a:r>
          <a:r>
            <a:rPr kumimoji="1" lang="ja-JP" altLang="en-US" sz="1200">
              <a:solidFill>
                <a:sysClr val="windowText" lastClr="000000"/>
              </a:solidFill>
              <a:effectLst/>
              <a:latin typeface="+mn-lt"/>
              <a:ea typeface="+mn-ea"/>
              <a:cs typeface="+mn-cs"/>
            </a:rPr>
            <a:t>への積立金等の増加により</a:t>
          </a:r>
          <a:r>
            <a:rPr kumimoji="1" lang="ja-JP" altLang="ja-JP" sz="1100">
              <a:solidFill>
                <a:sysClr val="windowText" lastClr="000000"/>
              </a:solidFill>
              <a:effectLst/>
              <a:latin typeface="+mn-lt"/>
              <a:ea typeface="+mn-ea"/>
              <a:cs typeface="+mn-cs"/>
            </a:rPr>
            <a:t>、類似団体平均を上回った。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また、現時点では類似団体平均を下回っている公債費についても、臨時財政対策債や</a:t>
          </a:r>
          <a:r>
            <a:rPr kumimoji="1" lang="ja-JP" altLang="en-US" sz="1100">
              <a:solidFill>
                <a:sysClr val="windowText" lastClr="000000"/>
              </a:solidFill>
              <a:effectLst/>
              <a:latin typeface="+mn-lt"/>
              <a:ea typeface="+mn-ea"/>
              <a:cs typeface="+mn-cs"/>
            </a:rPr>
            <a:t>歳入欠かん債、</a:t>
          </a:r>
          <a:r>
            <a:rPr kumimoji="1" lang="ja-JP" altLang="ja-JP" sz="1100">
              <a:solidFill>
                <a:sysClr val="windowText" lastClr="000000"/>
              </a:solidFill>
              <a:effectLst/>
              <a:latin typeface="+mn-lt"/>
              <a:ea typeface="+mn-ea"/>
              <a:cs typeface="+mn-cs"/>
            </a:rPr>
            <a:t>令和元年台風災害復旧債の元金償還が始まったことで前年度と比較して上昇しており、今後も令和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年度に借り入れた旧保育所の除却債や地域鉄道対策事業</a:t>
          </a:r>
          <a:r>
            <a:rPr kumimoji="1" lang="ja-JP" altLang="en-US" sz="1100">
              <a:solidFill>
                <a:sysClr val="windowText" lastClr="000000"/>
              </a:solidFill>
              <a:effectLst/>
              <a:latin typeface="+mn-lt"/>
              <a:ea typeface="+mn-ea"/>
              <a:cs typeface="+mn-cs"/>
            </a:rPr>
            <a:t>をはじめとした各種事業債</a:t>
          </a:r>
          <a:r>
            <a:rPr kumimoji="1" lang="ja-JP" altLang="ja-JP" sz="1100">
              <a:solidFill>
                <a:sysClr val="windowText" lastClr="000000"/>
              </a:solidFill>
              <a:effectLst/>
              <a:latin typeface="+mn-lt"/>
              <a:ea typeface="+mn-ea"/>
              <a:cs typeface="+mn-cs"/>
            </a:rPr>
            <a:t>の償還開始により、更なる上昇が見込まれる。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以上のコスト高に対応するため、引き続き市税等の確保に努めるとともに、令和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月策定の「角田市第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次行財政集中改革プラン」（令和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年度～令和</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年度）に掲げた定員の適正化及び財政健全化等の取組を通じて、計画的かつ効率的な財政運営に努める。</a:t>
          </a:r>
          <a:endParaRPr lang="ja-JP" altLang="ja-JP" sz="11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宮城県角田市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50">
              <a:solidFill>
                <a:sysClr val="windowText" lastClr="000000"/>
              </a:solidFill>
              <a:effectLst/>
              <a:latin typeface="+mn-lt"/>
              <a:ea typeface="+mn-ea"/>
              <a:cs typeface="+mn-cs"/>
            </a:rPr>
            <a:t>　令和</a:t>
          </a:r>
          <a:r>
            <a:rPr kumimoji="1" lang="en-US" altLang="ja-JP" sz="950">
              <a:solidFill>
                <a:sysClr val="windowText" lastClr="000000"/>
              </a:solidFill>
              <a:effectLst/>
              <a:latin typeface="+mn-lt"/>
              <a:ea typeface="+mn-ea"/>
              <a:cs typeface="+mn-cs"/>
            </a:rPr>
            <a:t>6</a:t>
          </a:r>
          <a:r>
            <a:rPr kumimoji="1" lang="ja-JP" altLang="ja-JP" sz="950">
              <a:solidFill>
                <a:sysClr val="windowText" lastClr="000000"/>
              </a:solidFill>
              <a:effectLst/>
              <a:latin typeface="+mn-lt"/>
              <a:ea typeface="+mn-ea"/>
              <a:cs typeface="+mn-cs"/>
            </a:rPr>
            <a:t>年度は令和</a:t>
          </a:r>
          <a:r>
            <a:rPr kumimoji="1" lang="en-US" altLang="ja-JP" sz="950">
              <a:solidFill>
                <a:sysClr val="windowText" lastClr="000000"/>
              </a:solidFill>
              <a:effectLst/>
              <a:latin typeface="+mn-lt"/>
              <a:ea typeface="+mn-ea"/>
              <a:cs typeface="+mn-cs"/>
            </a:rPr>
            <a:t>5</a:t>
          </a:r>
          <a:r>
            <a:rPr kumimoji="1" lang="ja-JP" altLang="ja-JP" sz="950">
              <a:solidFill>
                <a:sysClr val="windowText" lastClr="000000"/>
              </a:solidFill>
              <a:effectLst/>
              <a:latin typeface="+mn-lt"/>
              <a:ea typeface="+mn-ea"/>
              <a:cs typeface="+mn-cs"/>
            </a:rPr>
            <a:t>年度決算剰余金</a:t>
          </a:r>
          <a:r>
            <a:rPr kumimoji="1" lang="en-US" altLang="ja-JP" sz="950">
              <a:solidFill>
                <a:sysClr val="windowText" lastClr="000000"/>
              </a:solidFill>
              <a:effectLst/>
              <a:latin typeface="+mn-lt"/>
              <a:ea typeface="+mn-ea"/>
              <a:cs typeface="+mn-cs"/>
            </a:rPr>
            <a:t>1</a:t>
          </a:r>
          <a:r>
            <a:rPr kumimoji="1" lang="ja-JP" altLang="ja-JP" sz="950">
              <a:solidFill>
                <a:sysClr val="windowText" lastClr="000000"/>
              </a:solidFill>
              <a:effectLst/>
              <a:latin typeface="+mn-lt"/>
              <a:ea typeface="+mn-ea"/>
              <a:cs typeface="+mn-cs"/>
            </a:rPr>
            <a:t>億</a:t>
          </a:r>
          <a:r>
            <a:rPr kumimoji="1" lang="en-US" altLang="ja-JP" sz="950">
              <a:solidFill>
                <a:sysClr val="windowText" lastClr="000000"/>
              </a:solidFill>
              <a:effectLst/>
              <a:latin typeface="+mn-lt"/>
              <a:ea typeface="+mn-ea"/>
              <a:cs typeface="+mn-cs"/>
            </a:rPr>
            <a:t>8,785</a:t>
          </a:r>
          <a:r>
            <a:rPr kumimoji="1" lang="ja-JP" altLang="ja-JP" sz="950">
              <a:solidFill>
                <a:sysClr val="windowText" lastClr="000000"/>
              </a:solidFill>
              <a:effectLst/>
              <a:latin typeface="+mn-lt"/>
              <a:ea typeface="+mn-ea"/>
              <a:cs typeface="+mn-cs"/>
            </a:rPr>
            <a:t>万円を積立てた一方で、歳入歳出の財源不足に対応するため</a:t>
          </a:r>
          <a:r>
            <a:rPr kumimoji="1" lang="en-US" altLang="ja-JP" sz="950">
              <a:solidFill>
                <a:sysClr val="windowText" lastClr="000000"/>
              </a:solidFill>
              <a:effectLst/>
              <a:latin typeface="+mn-lt"/>
              <a:ea typeface="+mn-ea"/>
              <a:cs typeface="+mn-cs"/>
            </a:rPr>
            <a:t>2</a:t>
          </a:r>
          <a:r>
            <a:rPr kumimoji="1" lang="ja-JP" altLang="ja-JP" sz="950">
              <a:solidFill>
                <a:sysClr val="windowText" lastClr="000000"/>
              </a:solidFill>
              <a:effectLst/>
              <a:latin typeface="+mn-lt"/>
              <a:ea typeface="+mn-ea"/>
              <a:cs typeface="+mn-cs"/>
            </a:rPr>
            <a:t>億円取り崩したことにより、財政調整基金残高は</a:t>
          </a:r>
          <a:r>
            <a:rPr kumimoji="1" lang="en-US" altLang="ja-JP" sz="950">
              <a:solidFill>
                <a:sysClr val="windowText" lastClr="000000"/>
              </a:solidFill>
              <a:effectLst/>
              <a:latin typeface="+mn-lt"/>
              <a:ea typeface="+mn-ea"/>
              <a:cs typeface="+mn-cs"/>
            </a:rPr>
            <a:t>0.64</a:t>
          </a:r>
          <a:r>
            <a:rPr kumimoji="1" lang="ja-JP" altLang="ja-JP" sz="950">
              <a:solidFill>
                <a:sysClr val="windowText" lastClr="000000"/>
              </a:solidFill>
              <a:effectLst/>
              <a:latin typeface="+mn-lt"/>
              <a:ea typeface="+mn-ea"/>
              <a:cs typeface="+mn-cs"/>
            </a:rPr>
            <a:t>ポイント下降した。</a:t>
          </a:r>
          <a:endParaRPr lang="ja-JP" altLang="ja-JP" sz="950">
            <a:solidFill>
              <a:sysClr val="windowText" lastClr="000000"/>
            </a:solidFill>
            <a:effectLst/>
          </a:endParaRPr>
        </a:p>
        <a:p>
          <a:r>
            <a:rPr kumimoji="1" lang="ja-JP" altLang="ja-JP" sz="950">
              <a:solidFill>
                <a:sysClr val="windowText" lastClr="000000"/>
              </a:solidFill>
              <a:effectLst/>
              <a:latin typeface="+mn-lt"/>
              <a:ea typeface="+mn-ea"/>
              <a:cs typeface="+mn-cs"/>
            </a:rPr>
            <a:t>　歳入決算額から歳出決算額を差し引いた形式収支は前年度より</a:t>
          </a:r>
          <a:r>
            <a:rPr kumimoji="1" lang="en-US" altLang="ja-JP" sz="950">
              <a:solidFill>
                <a:sysClr val="windowText" lastClr="000000"/>
              </a:solidFill>
              <a:effectLst/>
              <a:latin typeface="+mn-lt"/>
              <a:ea typeface="+mn-ea"/>
              <a:cs typeface="+mn-cs"/>
            </a:rPr>
            <a:t>1</a:t>
          </a:r>
          <a:r>
            <a:rPr kumimoji="1" lang="ja-JP" altLang="ja-JP" sz="950">
              <a:solidFill>
                <a:sysClr val="windowText" lastClr="000000"/>
              </a:solidFill>
              <a:effectLst/>
              <a:latin typeface="+mn-lt"/>
              <a:ea typeface="+mn-ea"/>
              <a:cs typeface="+mn-cs"/>
            </a:rPr>
            <a:t>億</a:t>
          </a:r>
          <a:r>
            <a:rPr kumimoji="1" lang="en-US" altLang="ja-JP" sz="950">
              <a:solidFill>
                <a:sysClr val="windowText" lastClr="000000"/>
              </a:solidFill>
              <a:effectLst/>
              <a:latin typeface="+mn-lt"/>
              <a:ea typeface="+mn-ea"/>
              <a:cs typeface="+mn-cs"/>
            </a:rPr>
            <a:t>3,674</a:t>
          </a:r>
          <a:r>
            <a:rPr kumimoji="1" lang="ja-JP" altLang="ja-JP" sz="950">
              <a:solidFill>
                <a:sysClr val="windowText" lastClr="000000"/>
              </a:solidFill>
              <a:effectLst/>
              <a:latin typeface="+mn-lt"/>
              <a:ea typeface="+mn-ea"/>
              <a:cs typeface="+mn-cs"/>
            </a:rPr>
            <a:t>万円の</a:t>
          </a:r>
          <a:r>
            <a:rPr kumimoji="1" lang="ja-JP" altLang="en-US" sz="950">
              <a:solidFill>
                <a:sysClr val="windowText" lastClr="000000"/>
              </a:solidFill>
              <a:effectLst/>
              <a:latin typeface="+mn-lt"/>
              <a:ea typeface="+mn-ea"/>
              <a:cs typeface="+mn-cs"/>
            </a:rPr>
            <a:t>増</a:t>
          </a:r>
          <a:r>
            <a:rPr kumimoji="1" lang="ja-JP" altLang="ja-JP" sz="950">
              <a:solidFill>
                <a:sysClr val="windowText" lastClr="000000"/>
              </a:solidFill>
              <a:effectLst/>
              <a:latin typeface="+mn-lt"/>
              <a:ea typeface="+mn-ea"/>
              <a:cs typeface="+mn-cs"/>
            </a:rPr>
            <a:t>となり、翌年度に繰越すべき財源が前年度より</a:t>
          </a:r>
          <a:r>
            <a:rPr kumimoji="1" lang="en-US" altLang="ja-JP" sz="950">
              <a:solidFill>
                <a:sysClr val="windowText" lastClr="000000"/>
              </a:solidFill>
              <a:effectLst/>
              <a:latin typeface="+mn-lt"/>
              <a:ea typeface="+mn-ea"/>
              <a:cs typeface="+mn-cs"/>
            </a:rPr>
            <a:t>1</a:t>
          </a:r>
          <a:r>
            <a:rPr kumimoji="1" lang="ja-JP" altLang="ja-JP" sz="950">
              <a:solidFill>
                <a:sysClr val="windowText" lastClr="000000"/>
              </a:solidFill>
              <a:effectLst/>
              <a:latin typeface="+mn-lt"/>
              <a:ea typeface="+mn-ea"/>
              <a:cs typeface="+mn-cs"/>
            </a:rPr>
            <a:t>億</a:t>
          </a:r>
          <a:r>
            <a:rPr kumimoji="1" lang="en-US" altLang="ja-JP" sz="950">
              <a:solidFill>
                <a:sysClr val="windowText" lastClr="000000"/>
              </a:solidFill>
              <a:effectLst/>
              <a:latin typeface="+mn-lt"/>
              <a:ea typeface="+mn-ea"/>
              <a:cs typeface="+mn-cs"/>
            </a:rPr>
            <a:t>1,596</a:t>
          </a:r>
          <a:r>
            <a:rPr kumimoji="1" lang="ja-JP" altLang="ja-JP" sz="950">
              <a:solidFill>
                <a:sysClr val="windowText" lastClr="000000"/>
              </a:solidFill>
              <a:effectLst/>
              <a:latin typeface="+mn-lt"/>
              <a:ea typeface="+mn-ea"/>
              <a:cs typeface="+mn-cs"/>
            </a:rPr>
            <a:t>万円の</a:t>
          </a:r>
          <a:r>
            <a:rPr kumimoji="1" lang="ja-JP" altLang="en-US" sz="950">
              <a:solidFill>
                <a:sysClr val="windowText" lastClr="000000"/>
              </a:solidFill>
              <a:effectLst/>
              <a:latin typeface="+mn-lt"/>
              <a:ea typeface="+mn-ea"/>
              <a:cs typeface="+mn-cs"/>
            </a:rPr>
            <a:t>増となった</a:t>
          </a:r>
          <a:r>
            <a:rPr kumimoji="1" lang="ja-JP" altLang="ja-JP" sz="950">
              <a:solidFill>
                <a:sysClr val="windowText" lastClr="000000"/>
              </a:solidFill>
              <a:effectLst/>
              <a:latin typeface="+mn-lt"/>
              <a:ea typeface="+mn-ea"/>
              <a:cs typeface="+mn-cs"/>
            </a:rPr>
            <a:t>ことから、差額である実質収支額は</a:t>
          </a:r>
          <a:r>
            <a:rPr kumimoji="1" lang="en-US" altLang="ja-JP" sz="950">
              <a:solidFill>
                <a:sysClr val="windowText" lastClr="000000"/>
              </a:solidFill>
              <a:effectLst/>
              <a:latin typeface="+mn-lt"/>
              <a:ea typeface="+mn-ea"/>
              <a:cs typeface="+mn-cs"/>
            </a:rPr>
            <a:t>0.13</a:t>
          </a:r>
          <a:r>
            <a:rPr kumimoji="1" lang="ja-JP" altLang="ja-JP" sz="950">
              <a:solidFill>
                <a:sysClr val="windowText" lastClr="000000"/>
              </a:solidFill>
              <a:effectLst/>
              <a:latin typeface="+mn-lt"/>
              <a:ea typeface="+mn-ea"/>
              <a:cs typeface="+mn-cs"/>
            </a:rPr>
            <a:t>ポイント</a:t>
          </a:r>
          <a:r>
            <a:rPr kumimoji="1" lang="ja-JP" altLang="en-US" sz="950">
              <a:solidFill>
                <a:sysClr val="windowText" lastClr="000000"/>
              </a:solidFill>
              <a:effectLst/>
              <a:latin typeface="+mn-lt"/>
              <a:ea typeface="+mn-ea"/>
              <a:cs typeface="+mn-cs"/>
            </a:rPr>
            <a:t>上昇</a:t>
          </a:r>
          <a:r>
            <a:rPr kumimoji="1" lang="ja-JP" altLang="ja-JP" sz="950">
              <a:solidFill>
                <a:sysClr val="windowText" lastClr="000000"/>
              </a:solidFill>
              <a:effectLst/>
              <a:latin typeface="+mn-lt"/>
              <a:ea typeface="+mn-ea"/>
              <a:cs typeface="+mn-cs"/>
            </a:rPr>
            <a:t>した。</a:t>
          </a:r>
          <a:endParaRPr lang="ja-JP" altLang="ja-JP" sz="950">
            <a:solidFill>
              <a:sysClr val="windowText" lastClr="000000"/>
            </a:solidFill>
            <a:effectLst/>
          </a:endParaRPr>
        </a:p>
        <a:p>
          <a:r>
            <a:rPr kumimoji="1" lang="ja-JP" altLang="ja-JP" sz="950">
              <a:solidFill>
                <a:sysClr val="windowText" lastClr="000000"/>
              </a:solidFill>
              <a:effectLst/>
              <a:latin typeface="+mn-lt"/>
              <a:ea typeface="+mn-ea"/>
              <a:cs typeface="+mn-cs"/>
            </a:rPr>
            <a:t>　今後も</a:t>
          </a:r>
          <a:r>
            <a:rPr kumimoji="1" lang="ja-JP" altLang="en-US" sz="950">
              <a:solidFill>
                <a:sysClr val="windowText" lastClr="000000"/>
              </a:solidFill>
              <a:effectLst/>
              <a:latin typeface="+mn-lt"/>
              <a:ea typeface="+mn-ea"/>
              <a:cs typeface="+mn-cs"/>
            </a:rPr>
            <a:t>令和</a:t>
          </a:r>
          <a:r>
            <a:rPr kumimoji="1" lang="en-US" altLang="ja-JP" sz="950">
              <a:solidFill>
                <a:sysClr val="windowText" lastClr="000000"/>
              </a:solidFill>
              <a:effectLst/>
              <a:latin typeface="+mn-lt"/>
              <a:ea typeface="+mn-ea"/>
              <a:cs typeface="+mn-cs"/>
            </a:rPr>
            <a:t>4</a:t>
          </a:r>
          <a:r>
            <a:rPr kumimoji="1" lang="ja-JP" altLang="en-US" sz="950">
              <a:solidFill>
                <a:sysClr val="windowText" lastClr="000000"/>
              </a:solidFill>
              <a:effectLst/>
              <a:latin typeface="+mn-lt"/>
              <a:ea typeface="+mn-ea"/>
              <a:cs typeface="+mn-cs"/>
            </a:rPr>
            <a:t>年度に借り入れた旧保育所の除却債や地域鉄道対策事業をはじめとした各種事業債</a:t>
          </a:r>
          <a:r>
            <a:rPr kumimoji="1" lang="ja-JP" altLang="ja-JP" sz="950">
              <a:solidFill>
                <a:sysClr val="windowText" lastClr="000000"/>
              </a:solidFill>
              <a:effectLst/>
              <a:latin typeface="+mn-lt"/>
              <a:ea typeface="+mn-ea"/>
              <a:cs typeface="+mn-cs"/>
            </a:rPr>
            <a:t>の償還開始が続くことにより、基金取り崩し額の増加が見込まれることから、引き続き経費の削減と事業の適正化を図ることで、基金の適正水準の確保に努める。</a:t>
          </a:r>
          <a:endParaRPr lang="ja-JP" altLang="ja-JP" sz="95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宮城県角田市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一般会計においては形式収支が前年度比で</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3,674</a:t>
          </a:r>
          <a:r>
            <a:rPr kumimoji="1" lang="ja-JP" altLang="ja-JP" sz="1100">
              <a:solidFill>
                <a:sysClr val="windowText" lastClr="000000"/>
              </a:solidFill>
              <a:effectLst/>
              <a:latin typeface="+mn-lt"/>
              <a:ea typeface="+mn-ea"/>
              <a:cs typeface="+mn-cs"/>
            </a:rPr>
            <a:t>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となり、翌年度に繰越すべき財源が前年度比で</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1,596</a:t>
          </a:r>
          <a:r>
            <a:rPr kumimoji="1" lang="ja-JP" altLang="ja-JP" sz="1100">
              <a:solidFill>
                <a:sysClr val="windowText" lastClr="000000"/>
              </a:solidFill>
              <a:effectLst/>
              <a:latin typeface="+mn-lt"/>
              <a:ea typeface="+mn-ea"/>
              <a:cs typeface="+mn-cs"/>
            </a:rPr>
            <a:t>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となったことから、差額である実質収支額は前年度比で</a:t>
          </a:r>
          <a:r>
            <a:rPr kumimoji="1" lang="en-US" altLang="ja-JP" sz="1100">
              <a:solidFill>
                <a:sysClr val="windowText" lastClr="000000"/>
              </a:solidFill>
              <a:effectLst/>
              <a:latin typeface="+mn-lt"/>
              <a:ea typeface="+mn-ea"/>
              <a:cs typeface="+mn-cs"/>
            </a:rPr>
            <a:t>2,077</a:t>
          </a:r>
          <a:r>
            <a:rPr kumimoji="1" lang="ja-JP" altLang="ja-JP" sz="1100">
              <a:solidFill>
                <a:sysClr val="windowText" lastClr="000000"/>
              </a:solidFill>
              <a:effectLst/>
              <a:latin typeface="+mn-lt"/>
              <a:ea typeface="+mn-ea"/>
              <a:cs typeface="+mn-cs"/>
            </a:rPr>
            <a:t>万円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となった。その結果、標準財政規模比で</a:t>
          </a:r>
          <a:r>
            <a:rPr kumimoji="1" lang="en-US" altLang="ja-JP" sz="1100">
              <a:solidFill>
                <a:sysClr val="windowText" lastClr="000000"/>
              </a:solidFill>
              <a:effectLst/>
              <a:latin typeface="+mn-lt"/>
              <a:ea typeface="+mn-ea"/>
              <a:cs typeface="+mn-cs"/>
            </a:rPr>
            <a:t>0.13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4.4</a:t>
          </a:r>
          <a:r>
            <a:rPr kumimoji="1" lang="ja-JP" altLang="ja-JP" sz="1100">
              <a:solidFill>
                <a:sysClr val="windowText" lastClr="000000"/>
              </a:solidFill>
              <a:effectLst/>
              <a:latin typeface="+mn-lt"/>
              <a:ea typeface="+mn-ea"/>
              <a:cs typeface="+mn-cs"/>
            </a:rPr>
            <a:t>ポイントとなっている。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その他の連結実質赤字比率についても、全会計で黒字であり、赤字比率の算定には至っていない。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今後も計画的な事業運営を図り、健全な財政運営に努める。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21449910</v>
      </c>
      <c r="BO4" s="449"/>
      <c r="BP4" s="449"/>
      <c r="BQ4" s="449"/>
      <c r="BR4" s="449"/>
      <c r="BS4" s="449"/>
      <c r="BT4" s="449"/>
      <c r="BU4" s="450"/>
      <c r="BV4" s="448">
        <v>21266517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4.4000000000000004</v>
      </c>
      <c r="CU4" s="589"/>
      <c r="CV4" s="589"/>
      <c r="CW4" s="589"/>
      <c r="CX4" s="589"/>
      <c r="CY4" s="589"/>
      <c r="CZ4" s="589"/>
      <c r="DA4" s="590"/>
      <c r="DB4" s="588">
        <v>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20826976</v>
      </c>
      <c r="BO5" s="420"/>
      <c r="BP5" s="420"/>
      <c r="BQ5" s="420"/>
      <c r="BR5" s="420"/>
      <c r="BS5" s="420"/>
      <c r="BT5" s="420"/>
      <c r="BU5" s="421"/>
      <c r="BV5" s="419">
        <v>20780319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95.3</v>
      </c>
      <c r="CU5" s="417"/>
      <c r="CV5" s="417"/>
      <c r="CW5" s="417"/>
      <c r="CX5" s="417"/>
      <c r="CY5" s="417"/>
      <c r="CZ5" s="417"/>
      <c r="DA5" s="418"/>
      <c r="DB5" s="416">
        <v>98.7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622934</v>
      </c>
      <c r="BO6" s="420"/>
      <c r="BP6" s="420"/>
      <c r="BQ6" s="420"/>
      <c r="BR6" s="420"/>
      <c r="BS6" s="420"/>
      <c r="BT6" s="420"/>
      <c r="BU6" s="421"/>
      <c r="BV6" s="419">
        <v>486198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95.6</v>
      </c>
      <c r="CU6" s="563"/>
      <c r="CV6" s="563"/>
      <c r="CW6" s="563"/>
      <c r="CX6" s="563"/>
      <c r="CY6" s="563"/>
      <c r="CZ6" s="563"/>
      <c r="DA6" s="564"/>
      <c r="DB6" s="562">
        <v>99.4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244309</v>
      </c>
      <c r="BO7" s="420"/>
      <c r="BP7" s="420"/>
      <c r="BQ7" s="420"/>
      <c r="BR7" s="420"/>
      <c r="BS7" s="420"/>
      <c r="BT7" s="420"/>
      <c r="BU7" s="421"/>
      <c r="BV7" s="419">
        <v>128345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8597586</v>
      </c>
      <c r="CU7" s="420"/>
      <c r="CV7" s="420"/>
      <c r="CW7" s="420"/>
      <c r="CX7" s="420"/>
      <c r="CY7" s="420"/>
      <c r="CZ7" s="420"/>
      <c r="DA7" s="421"/>
      <c r="DB7" s="419">
        <v>8375811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378625</v>
      </c>
      <c r="BO8" s="420"/>
      <c r="BP8" s="420"/>
      <c r="BQ8" s="420"/>
      <c r="BR8" s="420"/>
      <c r="BS8" s="420"/>
      <c r="BT8" s="420"/>
      <c r="BU8" s="421"/>
      <c r="BV8" s="419">
        <v>357853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v>
      </c>
      <c r="CU8" s="523"/>
      <c r="CV8" s="523"/>
      <c r="CW8" s="523"/>
      <c r="CX8" s="523"/>
      <c r="CY8" s="523"/>
      <c r="CZ8" s="523"/>
      <c r="DA8" s="524"/>
      <c r="DB8" s="522">
        <v>0.5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27976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20772</v>
      </c>
      <c r="BO9" s="420"/>
      <c r="BP9" s="420"/>
      <c r="BQ9" s="420"/>
      <c r="BR9" s="420"/>
      <c r="BS9" s="420"/>
      <c r="BT9" s="420"/>
      <c r="BU9" s="421"/>
      <c r="BV9" s="419">
        <v>-204469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9.9</v>
      </c>
      <c r="CU9" s="417"/>
      <c r="CV9" s="417"/>
      <c r="CW9" s="417"/>
      <c r="CX9" s="417"/>
      <c r="CY9" s="417"/>
      <c r="CZ9" s="417"/>
      <c r="DA9" s="418"/>
      <c r="DB9" s="416">
        <v>9.5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30180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1255</v>
      </c>
      <c r="BO10" s="420"/>
      <c r="BP10" s="420"/>
      <c r="BQ10" s="420"/>
      <c r="BR10" s="420"/>
      <c r="BS10" s="420"/>
      <c r="BT10" s="420"/>
      <c r="BU10" s="421"/>
      <c r="BV10" s="419">
        <v>39</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26469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600000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26177</v>
      </c>
      <c r="S13" s="507"/>
      <c r="T13" s="507"/>
      <c r="U13" s="507"/>
      <c r="V13" s="508"/>
      <c r="W13" s="509" t="s">
        <v>131</v>
      </c>
      <c r="X13" s="405"/>
      <c r="Y13" s="405"/>
      <c r="Z13" s="405"/>
      <c r="AA13" s="405"/>
      <c r="AB13" s="406"/>
      <c r="AC13" s="372">
        <v>985</v>
      </c>
      <c r="AD13" s="373"/>
      <c r="AE13" s="373"/>
      <c r="AF13" s="373"/>
      <c r="AG13" s="374"/>
      <c r="AH13" s="372">
        <v>1099</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-177973</v>
      </c>
      <c r="BO13" s="420"/>
      <c r="BP13" s="420"/>
      <c r="BQ13" s="420"/>
      <c r="BR13" s="420"/>
      <c r="BS13" s="420"/>
      <c r="BT13" s="420"/>
      <c r="BU13" s="421"/>
      <c r="BV13" s="419">
        <v>-804430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v>
      </c>
      <c r="CU13" s="417"/>
      <c r="CV13" s="417"/>
      <c r="CW13" s="417"/>
      <c r="CX13" s="417"/>
      <c r="CY13" s="417"/>
      <c r="CZ13" s="417"/>
      <c r="DA13" s="418"/>
      <c r="DB13" s="416">
        <v>10.7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26917</v>
      </c>
      <c r="S14" s="507"/>
      <c r="T14" s="507"/>
      <c r="U14" s="507"/>
      <c r="V14" s="508"/>
      <c r="W14" s="510"/>
      <c r="X14" s="408"/>
      <c r="Y14" s="408"/>
      <c r="Z14" s="408"/>
      <c r="AA14" s="408"/>
      <c r="AB14" s="409"/>
      <c r="AC14" s="499">
        <v>7.6</v>
      </c>
      <c r="AD14" s="500"/>
      <c r="AE14" s="500"/>
      <c r="AF14" s="500"/>
      <c r="AG14" s="501"/>
      <c r="AH14" s="499">
        <v>7.8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v>7.2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26657</v>
      </c>
      <c r="S15" s="507"/>
      <c r="T15" s="507"/>
      <c r="U15" s="507"/>
      <c r="V15" s="508"/>
      <c r="W15" s="509" t="s">
        <v>137</v>
      </c>
      <c r="X15" s="405"/>
      <c r="Y15" s="405"/>
      <c r="Z15" s="405"/>
      <c r="AA15" s="405"/>
      <c r="AB15" s="406"/>
      <c r="AC15" s="372">
        <v>4878</v>
      </c>
      <c r="AD15" s="373"/>
      <c r="AE15" s="373"/>
      <c r="AF15" s="373"/>
      <c r="AG15" s="374"/>
      <c r="AH15" s="372">
        <v>5528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3705273</v>
      </c>
      <c r="BO15" s="449"/>
      <c r="BP15" s="449"/>
      <c r="BQ15" s="449"/>
      <c r="BR15" s="449"/>
      <c r="BS15" s="449"/>
      <c r="BT15" s="449"/>
      <c r="BU15" s="450"/>
      <c r="BV15" s="448">
        <v>3700049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37.700000000000003</v>
      </c>
      <c r="AD16" s="500"/>
      <c r="AE16" s="500"/>
      <c r="AF16" s="500"/>
      <c r="AG16" s="501"/>
      <c r="AH16" s="499">
        <v>39.200000000000003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7592310</v>
      </c>
      <c r="BO16" s="420"/>
      <c r="BP16" s="420"/>
      <c r="BQ16" s="420"/>
      <c r="BR16" s="420"/>
      <c r="BS16" s="420"/>
      <c r="BT16" s="420"/>
      <c r="BU16" s="421"/>
      <c r="BV16" s="419">
        <v>7367207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7089</v>
      </c>
      <c r="AD17" s="373"/>
      <c r="AE17" s="373"/>
      <c r="AF17" s="373"/>
      <c r="AG17" s="374"/>
      <c r="AH17" s="372">
        <v>7458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4655599</v>
      </c>
      <c r="BO17" s="420"/>
      <c r="BP17" s="420"/>
      <c r="BQ17" s="420"/>
      <c r="BR17" s="420"/>
      <c r="BS17" s="420"/>
      <c r="BT17" s="420"/>
      <c r="BU17" s="421"/>
      <c r="BV17" s="419">
        <v>4648938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147.53</v>
      </c>
      <c r="M18" s="472"/>
      <c r="N18" s="472"/>
      <c r="O18" s="472"/>
      <c r="P18" s="472"/>
      <c r="Q18" s="472"/>
      <c r="R18" s="473"/>
      <c r="S18" s="473"/>
      <c r="T18" s="473"/>
      <c r="U18" s="473"/>
      <c r="V18" s="474"/>
      <c r="W18" s="490"/>
      <c r="X18" s="491"/>
      <c r="Y18" s="491"/>
      <c r="Z18" s="491"/>
      <c r="AA18" s="491"/>
      <c r="AB18" s="515"/>
      <c r="AC18" s="389">
        <v>54.7</v>
      </c>
      <c r="AD18" s="390"/>
      <c r="AE18" s="390"/>
      <c r="AF18" s="390"/>
      <c r="AG18" s="475"/>
      <c r="AH18" s="389">
        <v>52.9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8332384</v>
      </c>
      <c r="BO18" s="420"/>
      <c r="BP18" s="420"/>
      <c r="BQ18" s="420"/>
      <c r="BR18" s="420"/>
      <c r="BS18" s="420"/>
      <c r="BT18" s="420"/>
      <c r="BU18" s="421"/>
      <c r="BV18" s="419">
        <v>8213541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15815035</v>
      </c>
      <c r="BO19" s="420"/>
      <c r="BP19" s="420"/>
      <c r="BQ19" s="420"/>
      <c r="BR19" s="420"/>
      <c r="BS19" s="420"/>
      <c r="BT19" s="420"/>
      <c r="BU19" s="421"/>
      <c r="BV19" s="419">
        <v>14854507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10276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15242660</v>
      </c>
      <c r="BO22" s="449"/>
      <c r="BP22" s="449"/>
      <c r="BQ22" s="449"/>
      <c r="BR22" s="449"/>
      <c r="BS22" s="449"/>
      <c r="BT22" s="449"/>
      <c r="BU22" s="450"/>
      <c r="BV22" s="448">
        <v>16154848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11228188</v>
      </c>
      <c r="BO23" s="420"/>
      <c r="BP23" s="420"/>
      <c r="BQ23" s="420"/>
      <c r="BR23" s="420"/>
      <c r="BS23" s="420"/>
      <c r="BT23" s="420"/>
      <c r="BU23" s="421"/>
      <c r="BV23" s="419">
        <v>11932800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9260</v>
      </c>
      <c r="R24" s="373"/>
      <c r="S24" s="373"/>
      <c r="T24" s="373"/>
      <c r="U24" s="373"/>
      <c r="V24" s="374"/>
      <c r="W24" s="462"/>
      <c r="X24" s="399"/>
      <c r="Y24" s="400"/>
      <c r="Z24" s="375" t="s">
        <v>162</v>
      </c>
      <c r="AA24" s="376"/>
      <c r="AB24" s="376"/>
      <c r="AC24" s="376"/>
      <c r="AD24" s="376"/>
      <c r="AE24" s="376"/>
      <c r="AF24" s="376"/>
      <c r="AG24" s="377"/>
      <c r="AH24" s="372">
        <v>257</v>
      </c>
      <c r="AI24" s="373"/>
      <c r="AJ24" s="373"/>
      <c r="AK24" s="373"/>
      <c r="AL24" s="374"/>
      <c r="AM24" s="372">
        <v>767145</v>
      </c>
      <c r="AN24" s="373"/>
      <c r="AO24" s="373"/>
      <c r="AP24" s="373"/>
      <c r="AQ24" s="373"/>
      <c r="AR24" s="374"/>
      <c r="AS24" s="372">
        <v>2985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10886189</v>
      </c>
      <c r="BO24" s="420"/>
      <c r="BP24" s="420"/>
      <c r="BQ24" s="420"/>
      <c r="BR24" s="420"/>
      <c r="BS24" s="420"/>
      <c r="BT24" s="420"/>
      <c r="BU24" s="421"/>
      <c r="BV24" s="419">
        <v>11365828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7320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2207769</v>
      </c>
      <c r="BO25" s="449"/>
      <c r="BP25" s="449"/>
      <c r="BQ25" s="449"/>
      <c r="BR25" s="449"/>
      <c r="BS25" s="449"/>
      <c r="BT25" s="449"/>
      <c r="BU25" s="450"/>
      <c r="BV25" s="448">
        <v>2524020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6230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20426</v>
      </c>
      <c r="AN26" s="373"/>
      <c r="AO26" s="373"/>
      <c r="AP26" s="373"/>
      <c r="AQ26" s="373"/>
      <c r="AR26" s="374"/>
      <c r="AS26" s="372">
        <v>2918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4480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450000</v>
      </c>
      <c r="BO27" s="454"/>
      <c r="BP27" s="454"/>
      <c r="BQ27" s="454"/>
      <c r="BR27" s="454"/>
      <c r="BS27" s="454"/>
      <c r="BT27" s="454"/>
      <c r="BU27" s="455"/>
      <c r="BV27" s="453">
        <v>450000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3770</v>
      </c>
      <c r="R28" s="373"/>
      <c r="S28" s="373"/>
      <c r="T28" s="373"/>
      <c r="U28" s="373"/>
      <c r="V28" s="374"/>
      <c r="W28" s="462"/>
      <c r="X28" s="399"/>
      <c r="Y28" s="400"/>
      <c r="Z28" s="375" t="s">
        <v>175</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1657855</v>
      </c>
      <c r="BO28" s="449"/>
      <c r="BP28" s="449"/>
      <c r="BQ28" s="449"/>
      <c r="BR28" s="449"/>
      <c r="BS28" s="449"/>
      <c r="BT28" s="449"/>
      <c r="BU28" s="450"/>
      <c r="BV28" s="448">
        <v>1668747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14</v>
      </c>
      <c r="M29" s="373"/>
      <c r="N29" s="373"/>
      <c r="O29" s="373"/>
      <c r="P29" s="374"/>
      <c r="Q29" s="372">
        <v>3530</v>
      </c>
      <c r="R29" s="373"/>
      <c r="S29" s="373"/>
      <c r="T29" s="373"/>
      <c r="U29" s="373"/>
      <c r="V29" s="374"/>
      <c r="W29" s="463"/>
      <c r="X29" s="464"/>
      <c r="Y29" s="465"/>
      <c r="Z29" s="375" t="s">
        <v>178</v>
      </c>
      <c r="AA29" s="376"/>
      <c r="AB29" s="376"/>
      <c r="AC29" s="376"/>
      <c r="AD29" s="376"/>
      <c r="AE29" s="376"/>
      <c r="AF29" s="376"/>
      <c r="AG29" s="377"/>
      <c r="AH29" s="372">
        <v>259</v>
      </c>
      <c r="AI29" s="373"/>
      <c r="AJ29" s="373"/>
      <c r="AK29" s="373"/>
      <c r="AL29" s="374"/>
      <c r="AM29" s="372">
        <v>773557</v>
      </c>
      <c r="AN29" s="373"/>
      <c r="AO29" s="373"/>
      <c r="AP29" s="373"/>
      <c r="AQ29" s="373"/>
      <c r="AR29" s="374"/>
      <c r="AS29" s="372">
        <v>2987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1564663</v>
      </c>
      <c r="BO29" s="420"/>
      <c r="BP29" s="420"/>
      <c r="BQ29" s="420"/>
      <c r="BR29" s="420"/>
      <c r="BS29" s="420"/>
      <c r="BT29" s="420"/>
      <c r="BU29" s="421"/>
      <c r="BV29" s="419">
        <v>1663496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6307553</v>
      </c>
      <c r="BO30" s="454"/>
      <c r="BP30" s="454"/>
      <c r="BQ30" s="454"/>
      <c r="BR30" s="454"/>
      <c r="BS30" s="454"/>
      <c r="BT30" s="454"/>
      <c r="BU30" s="455"/>
      <c r="BV30" s="453">
        <v>4846413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角田市国民健康保険事業特別会計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角田市水道事業会計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角田市産業用地造成事業特別会計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仙南地域広域行政事務組合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角田市地域振興公社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角田市介護保険特別会計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角田市下水道事業会計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みやぎ県南中核病院企業団</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角田市農業振興公社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角田市後期高齢者医療特別会計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宮城県市町村非常勤消防団員補償報償組合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まちづくり角田</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宮城県市町村職員退職手当組合</v>
      </c>
      <c r="BZ37" s="368"/>
      <c r="CA37" s="368"/>
      <c r="CB37" s="368"/>
      <c r="CC37" s="368"/>
      <c r="CD37" s="368"/>
      <c r="CE37" s="368"/>
      <c r="CF37" s="368"/>
      <c r="CG37" s="368"/>
      <c r="CH37" s="368"/>
      <c r="CI37" s="368"/>
      <c r="CJ37" s="368"/>
      <c r="CK37" s="368"/>
      <c r="CL37" s="368"/>
      <c r="CM37" s="368"/>
      <c r="CN37" s="169"/>
      <c r="CO37" s="367">
        <f t="shared" si="3"/>
        <v>18</v>
      </c>
      <c r="CP37" s="367"/>
      <c r="CQ37" s="368" t="str">
        <f>IF('各会計、関係団体の財政状況及び健全化判断比率'!BS10="","",'各会計、関係団体の財政状況及び健全化判断比率'!BS10)</f>
        <v>阿武隈急行株式会社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宮城県市町村自治振興センター</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宮城県後期高齢者医療広域連合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宮城県後期高齢者医療事業会計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1cWlCEPlrs2moMKMg7tA4oVwOWaSnp0FjDjQel/nP/Ox0qvWM3xcnxXK4gCiEJGM4tGKpXOymERUSBZQmYRVg==" saltValue="Mp9QvxAGWUoyTbo/2wTk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11.14</v>
      </c>
      <c r="G34" s="33">
        <v>11.21</v>
      </c>
      <c r="H34" s="33">
        <v>11.84</v>
      </c>
      <c r="I34" s="33">
        <v>8.92</v>
      </c>
      <c r="J34" s="34">
        <v>7.81</v>
      </c>
      <c r="K34" s="22"/>
      <c r="L34" s="22"/>
      <c r="M34" s="22"/>
      <c r="N34" s="22"/>
      <c r="O34" s="22"/>
      <c r="P34" s="22"/>
    </row>
    <row r="35" spans="1:16" ht="39" customHeight="1" x14ac:dyDescent="0.15">
      <c r="A35" s="22"/>
      <c r="B35" s="35"/>
      <c r="C35" s="1145" t="s">
        <v>536</v>
      </c>
      <c r="D35" s="1146"/>
      <c r="E35" s="1147"/>
      <c r="F35" s="36">
        <v>5.58</v>
      </c>
      <c r="G35" s="37">
        <v>6.26</v>
      </c>
      <c r="H35" s="37">
        <v>6.78</v>
      </c>
      <c r="I35" s="37">
        <v>4.2699999999999996</v>
      </c>
      <c r="J35" s="38">
        <v>4.4000000000000004</v>
      </c>
      <c r="K35" s="22"/>
      <c r="L35" s="22"/>
      <c r="M35" s="22"/>
      <c r="N35" s="22"/>
      <c r="O35" s="22"/>
      <c r="P35" s="22"/>
    </row>
    <row r="36" spans="1:16" ht="39" customHeight="1" x14ac:dyDescent="0.15">
      <c r="A36" s="22"/>
      <c r="B36" s="35"/>
      <c r="C36" s="1145" t="s">
        <v>537</v>
      </c>
      <c r="D36" s="1146"/>
      <c r="E36" s="1147"/>
      <c r="F36" s="36">
        <v>0.27</v>
      </c>
      <c r="G36" s="37">
        <v>0.34</v>
      </c>
      <c r="H36" s="37">
        <v>0.53</v>
      </c>
      <c r="I36" s="37">
        <v>0.99</v>
      </c>
      <c r="J36" s="38">
        <v>1.83</v>
      </c>
      <c r="K36" s="22"/>
      <c r="L36" s="22"/>
      <c r="M36" s="22"/>
      <c r="N36" s="22"/>
      <c r="O36" s="22"/>
      <c r="P36" s="22"/>
    </row>
    <row r="37" spans="1:16" ht="39" customHeight="1" x14ac:dyDescent="0.15">
      <c r="A37" s="22"/>
      <c r="B37" s="35"/>
      <c r="C37" s="1145" t="s">
        <v>538</v>
      </c>
      <c r="D37" s="1146"/>
      <c r="E37" s="1147"/>
      <c r="F37" s="36">
        <v>0.26</v>
      </c>
      <c r="G37" s="37">
        <v>0.14000000000000001</v>
      </c>
      <c r="H37" s="37">
        <v>0.11</v>
      </c>
      <c r="I37" s="37">
        <v>0.11</v>
      </c>
      <c r="J37" s="38">
        <v>0.91</v>
      </c>
      <c r="K37" s="22"/>
      <c r="L37" s="22"/>
      <c r="M37" s="22"/>
      <c r="N37" s="22"/>
      <c r="O37" s="22"/>
      <c r="P37" s="22"/>
    </row>
    <row r="38" spans="1:16" ht="39" customHeight="1" x14ac:dyDescent="0.15">
      <c r="A38" s="22"/>
      <c r="B38" s="35"/>
      <c r="C38" s="1145" t="s">
        <v>539</v>
      </c>
      <c r="D38" s="1146"/>
      <c r="E38" s="1147"/>
      <c r="F38" s="36">
        <v>0.87</v>
      </c>
      <c r="G38" s="37">
        <v>0.96</v>
      </c>
      <c r="H38" s="37">
        <v>1.38</v>
      </c>
      <c r="I38" s="37">
        <v>0.57999999999999996</v>
      </c>
      <c r="J38" s="38">
        <v>0.5</v>
      </c>
      <c r="K38" s="22"/>
      <c r="L38" s="22"/>
      <c r="M38" s="22"/>
      <c r="N38" s="22"/>
      <c r="O38" s="22"/>
      <c r="P38" s="22"/>
    </row>
    <row r="39" spans="1:16" ht="39" customHeight="1" x14ac:dyDescent="0.15">
      <c r="A39" s="22"/>
      <c r="B39" s="35"/>
      <c r="C39" s="1145" t="s">
        <v>540</v>
      </c>
      <c r="D39" s="1146"/>
      <c r="E39" s="1147"/>
      <c r="F39" s="36">
        <v>0.04</v>
      </c>
      <c r="G39" s="37">
        <v>0.06</v>
      </c>
      <c r="H39" s="37">
        <v>0.09</v>
      </c>
      <c r="I39" s="37">
        <v>0.1</v>
      </c>
      <c r="J39" s="38">
        <v>7.0000000000000007E-2</v>
      </c>
      <c r="K39" s="22"/>
      <c r="L39" s="22"/>
      <c r="M39" s="22"/>
      <c r="N39" s="22"/>
      <c r="O39" s="22"/>
      <c r="P39" s="22"/>
    </row>
    <row r="40" spans="1:16" ht="39" customHeight="1" x14ac:dyDescent="0.15">
      <c r="A40" s="22"/>
      <c r="B40" s="35"/>
      <c r="C40" s="1145" t="s">
        <v>541</v>
      </c>
      <c r="D40" s="1146"/>
      <c r="E40" s="1147"/>
      <c r="F40" s="36" t="s">
        <v>488</v>
      </c>
      <c r="G40" s="37" t="s">
        <v>488</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HFiPgU8KW8omHrgWj54+qCT0TVxv5hu5oB/RkpkZrEHzQOH9fLW/e2FVEz/W1Xhl+yekbcQrr0HnRxMtm9hZcg==" saltValue="QGcBNLbd7TFjGECMo7pX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1160</v>
      </c>
      <c r="L45" s="60">
        <v>1250</v>
      </c>
      <c r="M45" s="60">
        <v>1331</v>
      </c>
      <c r="N45" s="60">
        <v>1418</v>
      </c>
      <c r="O45" s="61">
        <v>1571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599</v>
      </c>
      <c r="L48" s="64">
        <v>623</v>
      </c>
      <c r="M48" s="64">
        <v>576</v>
      </c>
      <c r="N48" s="64">
        <v>646</v>
      </c>
      <c r="O48" s="65">
        <v>419</v>
      </c>
      <c r="P48" s="48"/>
      <c r="Q48" s="48"/>
      <c r="R48" s="48"/>
      <c r="S48" s="48"/>
      <c r="T48" s="48"/>
      <c r="U48" s="48"/>
    </row>
    <row r="49" spans="1:21" ht="30.75" customHeight="1" x14ac:dyDescent="0.15">
      <c r="A49" s="48"/>
      <c r="B49" s="1178"/>
      <c r="C49" s="1179"/>
      <c r="D49" s="62"/>
      <c r="E49" s="1155" t="s">
        <v>14</v>
      </c>
      <c r="F49" s="1155"/>
      <c r="G49" s="1155"/>
      <c r="H49" s="1155"/>
      <c r="I49" s="1155"/>
      <c r="J49" s="1156"/>
      <c r="K49" s="63">
        <v>161</v>
      </c>
      <c r="L49" s="64">
        <v>166</v>
      </c>
      <c r="M49" s="64">
        <v>165</v>
      </c>
      <c r="N49" s="64">
        <v>162</v>
      </c>
      <c r="O49" s="65">
        <v>179</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2</v>
      </c>
      <c r="M50" s="64">
        <v>5</v>
      </c>
      <c r="N50" s="64">
        <v>6</v>
      </c>
      <c r="O50" s="65">
        <v>4</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1280</v>
      </c>
      <c r="L52" s="64">
        <v>1311</v>
      </c>
      <c r="M52" s="64">
        <v>1334</v>
      </c>
      <c r="N52" s="64">
        <v>1388</v>
      </c>
      <c r="O52" s="65">
        <v>1366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641</v>
      </c>
      <c r="L53" s="69">
        <v>730</v>
      </c>
      <c r="M53" s="69">
        <v>743</v>
      </c>
      <c r="N53" s="69">
        <v>844</v>
      </c>
      <c r="O53" s="70">
        <v>807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5+Bhq239Kfk+wOeF7DLy7YTrEitYNaFeSxBhIRTRB/+ikSQvAt9kwTpF3EE977l6bw77NQ4rDIlJqTz43xhbA==" saltValue="ahGNMtLeVOD3k/dEpOQ2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16090</v>
      </c>
      <c r="J41" s="344">
        <v>16359</v>
      </c>
      <c r="K41" s="344">
        <v>16108</v>
      </c>
      <c r="L41" s="344">
        <v>16155</v>
      </c>
      <c r="M41" s="345">
        <v>15243</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8830</v>
      </c>
      <c r="J43" s="347">
        <v>7619</v>
      </c>
      <c r="K43" s="347">
        <v>6973</v>
      </c>
      <c r="L43" s="347">
        <v>6767</v>
      </c>
      <c r="M43" s="348">
        <v>7105</v>
      </c>
    </row>
    <row r="44" spans="2:13" ht="27.75" customHeight="1" x14ac:dyDescent="0.15">
      <c r="B44" s="1186"/>
      <c r="C44" s="1187"/>
      <c r="D44" s="106"/>
      <c r="E44" s="1190" t="s">
        <v>34</v>
      </c>
      <c r="F44" s="1190"/>
      <c r="G44" s="1190"/>
      <c r="H44" s="1191"/>
      <c r="I44" s="346">
        <v>1705</v>
      </c>
      <c r="J44" s="347">
        <v>1602</v>
      </c>
      <c r="K44" s="347">
        <v>1467</v>
      </c>
      <c r="L44" s="347">
        <v>1434</v>
      </c>
      <c r="M44" s="348">
        <v>1384</v>
      </c>
    </row>
    <row r="45" spans="2:13" ht="27.75" customHeight="1" x14ac:dyDescent="0.15">
      <c r="B45" s="1186"/>
      <c r="C45" s="1187"/>
      <c r="D45" s="106"/>
      <c r="E45" s="1190" t="s">
        <v>35</v>
      </c>
      <c r="F45" s="1190"/>
      <c r="G45" s="1190"/>
      <c r="H45" s="1191"/>
      <c r="I45" s="346">
        <v>1761</v>
      </c>
      <c r="J45" s="347">
        <v>1756</v>
      </c>
      <c r="K45" s="347">
        <v>1602</v>
      </c>
      <c r="L45" s="347">
        <v>1606</v>
      </c>
      <c r="M45" s="348">
        <v>1863</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v>194</v>
      </c>
      <c r="J49" s="347" t="s">
        <v>488</v>
      </c>
      <c r="K49" s="347" t="s">
        <v>488</v>
      </c>
      <c r="L49" s="347" t="s">
        <v>488</v>
      </c>
      <c r="M49" s="348">
        <v>117</v>
      </c>
    </row>
    <row r="50" spans="2:13" ht="27.75" customHeight="1" x14ac:dyDescent="0.15">
      <c r="B50" s="1184" t="s">
        <v>40</v>
      </c>
      <c r="C50" s="1185"/>
      <c r="D50" s="109"/>
      <c r="E50" s="1190" t="s">
        <v>41</v>
      </c>
      <c r="F50" s="1190"/>
      <c r="G50" s="1190"/>
      <c r="H50" s="1191"/>
      <c r="I50" s="346">
        <v>5220</v>
      </c>
      <c r="J50" s="347">
        <v>7213</v>
      </c>
      <c r="K50" s="347">
        <v>7865</v>
      </c>
      <c r="L50" s="347">
        <v>8998</v>
      </c>
      <c r="M50" s="348">
        <v>10378</v>
      </c>
    </row>
    <row r="51" spans="2:13" ht="27.75" customHeight="1" x14ac:dyDescent="0.15">
      <c r="B51" s="1186"/>
      <c r="C51" s="1187"/>
      <c r="D51" s="106"/>
      <c r="E51" s="1190" t="s">
        <v>42</v>
      </c>
      <c r="F51" s="1190"/>
      <c r="G51" s="1190"/>
      <c r="H51" s="1191"/>
      <c r="I51" s="346">
        <v>2060</v>
      </c>
      <c r="J51" s="347">
        <v>1708</v>
      </c>
      <c r="K51" s="347">
        <v>1752</v>
      </c>
      <c r="L51" s="347">
        <v>1571</v>
      </c>
      <c r="M51" s="348">
        <v>1849</v>
      </c>
    </row>
    <row r="52" spans="2:13" ht="27.75" customHeight="1" x14ac:dyDescent="0.15">
      <c r="B52" s="1188"/>
      <c r="C52" s="1189"/>
      <c r="D52" s="106"/>
      <c r="E52" s="1190" t="s">
        <v>43</v>
      </c>
      <c r="F52" s="1190"/>
      <c r="G52" s="1190"/>
      <c r="H52" s="1191"/>
      <c r="I52" s="346">
        <v>15810</v>
      </c>
      <c r="J52" s="347">
        <v>15696</v>
      </c>
      <c r="K52" s="347">
        <v>15304</v>
      </c>
      <c r="L52" s="347">
        <v>14876</v>
      </c>
      <c r="M52" s="348">
        <v>14195</v>
      </c>
    </row>
    <row r="53" spans="2:13" ht="27.75" customHeight="1" thickBot="1" x14ac:dyDescent="0.2">
      <c r="B53" s="1192" t="s">
        <v>19</v>
      </c>
      <c r="C53" s="1193"/>
      <c r="D53" s="110"/>
      <c r="E53" s="1194" t="s">
        <v>44</v>
      </c>
      <c r="F53" s="1194"/>
      <c r="G53" s="1194"/>
      <c r="H53" s="1195"/>
      <c r="I53" s="349">
        <v>5490</v>
      </c>
      <c r="J53" s="350">
        <v>2719</v>
      </c>
      <c r="K53" s="350">
        <v>1229</v>
      </c>
      <c r="L53" s="350">
        <v>515</v>
      </c>
      <c r="M53" s="351">
        <v>-709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yIB+ABGLnwr1viIVnPGmIK8pEvEx2Gf0MN81iE/rIttxHgCpn9peInsoLSFYpDYXY9pqvT5iHSD92o+HvcEg==" saltValue="GmVSW0ik9WhWzEHeO7WG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8"/>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1986</v>
      </c>
      <c r="G55" s="352">
        <v>1669</v>
      </c>
      <c r="H55" s="353">
        <v>1658</v>
      </c>
    </row>
    <row r="56" spans="2:8" ht="52.5" customHeight="1" x14ac:dyDescent="0.15">
      <c r="B56" s="122"/>
      <c r="C56" s="1213" t="s">
        <v>47</v>
      </c>
      <c r="D56" s="1213"/>
      <c r="E56" s="1214"/>
      <c r="F56" s="354">
        <v>1763</v>
      </c>
      <c r="G56" s="354">
        <v>1663</v>
      </c>
      <c r="H56" s="355">
        <v>1565</v>
      </c>
    </row>
    <row r="57" spans="2:8" ht="53.25" customHeight="1" x14ac:dyDescent="0.15">
      <c r="B57" s="122"/>
      <c r="C57" s="1215" t="s">
        <v>48</v>
      </c>
      <c r="D57" s="1215"/>
      <c r="E57" s="1216"/>
      <c r="F57" s="356">
        <v>3254</v>
      </c>
      <c r="G57" s="356">
        <v>4846</v>
      </c>
      <c r="H57" s="357">
        <v>6308</v>
      </c>
    </row>
    <row r="58" spans="2:8" ht="45.75" customHeight="1" x14ac:dyDescent="0.15">
      <c r="B58" s="123"/>
      <c r="C58" s="1203" t="s">
        <v>562</v>
      </c>
      <c r="D58" s="1204"/>
      <c r="E58" s="1205"/>
      <c r="F58" s="358">
        <v>1943</v>
      </c>
      <c r="G58" s="358">
        <v>1901</v>
      </c>
      <c r="H58" s="359">
        <v>1759</v>
      </c>
    </row>
    <row r="59" spans="2:8" ht="45.75" customHeight="1" x14ac:dyDescent="0.15">
      <c r="B59" s="123"/>
      <c r="C59" s="1203" t="s">
        <v>563</v>
      </c>
      <c r="D59" s="1204"/>
      <c r="E59" s="1205"/>
      <c r="F59" s="358" t="s">
        <v>567</v>
      </c>
      <c r="G59" s="358">
        <v>636</v>
      </c>
      <c r="H59" s="359">
        <v>1494</v>
      </c>
    </row>
    <row r="60" spans="2:8" ht="45.75" customHeight="1" x14ac:dyDescent="0.15">
      <c r="B60" s="123"/>
      <c r="C60" s="1203" t="s">
        <v>564</v>
      </c>
      <c r="D60" s="1204"/>
      <c r="E60" s="1205"/>
      <c r="F60" s="358">
        <v>477</v>
      </c>
      <c r="G60" s="358">
        <v>1427</v>
      </c>
      <c r="H60" s="359">
        <v>1263</v>
      </c>
    </row>
    <row r="61" spans="2:8" ht="45.75" customHeight="1" x14ac:dyDescent="0.15">
      <c r="B61" s="123"/>
      <c r="C61" s="1203" t="s">
        <v>565</v>
      </c>
      <c r="D61" s="1204"/>
      <c r="E61" s="1205"/>
      <c r="F61" s="358">
        <v>100</v>
      </c>
      <c r="G61" s="358">
        <v>200</v>
      </c>
      <c r="H61" s="359">
        <v>500</v>
      </c>
    </row>
    <row r="62" spans="2:8" ht="45.75" customHeight="1" thickBot="1" x14ac:dyDescent="0.2">
      <c r="B62" s="124"/>
      <c r="C62" s="1206" t="s">
        <v>566</v>
      </c>
      <c r="D62" s="1207"/>
      <c r="E62" s="1208"/>
      <c r="F62" s="360" t="s">
        <v>567</v>
      </c>
      <c r="G62" s="360" t="s">
        <v>567</v>
      </c>
      <c r="H62" s="361">
        <v>500</v>
      </c>
    </row>
    <row r="63" spans="2:8" ht="52.5" customHeight="1" thickBot="1" x14ac:dyDescent="0.2">
      <c r="B63" s="125"/>
      <c r="C63" s="1209" t="s">
        <v>49</v>
      </c>
      <c r="D63" s="1209"/>
      <c r="E63" s="1210"/>
      <c r="F63" s="362">
        <v>7004</v>
      </c>
      <c r="G63" s="362">
        <v>8179</v>
      </c>
      <c r="H63" s="363">
        <v>9530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sheetData>
  <sheetProtection algorithmName="SHA-512" hashValue="vp63omCm8jPvEnVilXDFb8GHZuUkX+910KRJ/ywFAptWFVEkWUmD9yC7iIByfTTgSB2wP1q5z5lem4mMmg9jog==" saltValue="3uibVpTx6vAvj5LkSHbJ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48717</v>
      </c>
      <c r="E3" s="144"/>
      <c r="F3" s="145">
        <v>76347</v>
      </c>
      <c r="G3" s="146"/>
      <c r="H3" s="147"/>
    </row>
    <row r="4" spans="1:8" x14ac:dyDescent="0.15">
      <c r="A4" s="148"/>
      <c r="B4" s="149"/>
      <c r="C4" s="150"/>
      <c r="D4" s="151">
        <v>16215</v>
      </c>
      <c r="E4" s="152"/>
      <c r="F4" s="153">
        <v>41762</v>
      </c>
      <c r="G4" s="154"/>
      <c r="H4" s="155"/>
    </row>
    <row r="5" spans="1:8" x14ac:dyDescent="0.15">
      <c r="A5" s="136" t="s">
        <v>521</v>
      </c>
      <c r="B5" s="141"/>
      <c r="C5" s="142"/>
      <c r="D5" s="143">
        <v>58501</v>
      </c>
      <c r="E5" s="144"/>
      <c r="F5" s="145">
        <v>92919</v>
      </c>
      <c r="G5" s="146"/>
      <c r="H5" s="147"/>
    </row>
    <row r="6" spans="1:8" x14ac:dyDescent="0.15">
      <c r="A6" s="148"/>
      <c r="B6" s="149"/>
      <c r="C6" s="150"/>
      <c r="D6" s="151">
        <v>24146</v>
      </c>
      <c r="E6" s="152"/>
      <c r="F6" s="153">
        <v>54128</v>
      </c>
      <c r="G6" s="154"/>
      <c r="H6" s="155"/>
    </row>
    <row r="7" spans="1:8" x14ac:dyDescent="0.15">
      <c r="A7" s="136" t="s">
        <v>522</v>
      </c>
      <c r="B7" s="141"/>
      <c r="C7" s="142"/>
      <c r="D7" s="143">
        <v>57268</v>
      </c>
      <c r="E7" s="144"/>
      <c r="F7" s="145">
        <v>103663</v>
      </c>
      <c r="G7" s="146"/>
      <c r="H7" s="147"/>
    </row>
    <row r="8" spans="1:8" x14ac:dyDescent="0.15">
      <c r="A8" s="148"/>
      <c r="B8" s="149"/>
      <c r="C8" s="150"/>
      <c r="D8" s="151">
        <v>32389</v>
      </c>
      <c r="E8" s="152"/>
      <c r="F8" s="153">
        <v>64346</v>
      </c>
      <c r="G8" s="154"/>
      <c r="H8" s="155"/>
    </row>
    <row r="9" spans="1:8" x14ac:dyDescent="0.15">
      <c r="A9" s="136" t="s">
        <v>523</v>
      </c>
      <c r="B9" s="141"/>
      <c r="C9" s="142"/>
      <c r="D9" s="143">
        <v>86101</v>
      </c>
      <c r="E9" s="144"/>
      <c r="F9" s="145">
        <v>92012</v>
      </c>
      <c r="G9" s="146"/>
      <c r="H9" s="147"/>
    </row>
    <row r="10" spans="1:8" x14ac:dyDescent="0.15">
      <c r="A10" s="148"/>
      <c r="B10" s="149"/>
      <c r="C10" s="150"/>
      <c r="D10" s="151">
        <v>50911</v>
      </c>
      <c r="E10" s="152"/>
      <c r="F10" s="153">
        <v>61382</v>
      </c>
      <c r="G10" s="154"/>
      <c r="H10" s="155"/>
    </row>
    <row r="11" spans="1:8" x14ac:dyDescent="0.15">
      <c r="A11" s="136" t="s">
        <v>524</v>
      </c>
      <c r="B11" s="141"/>
      <c r="C11" s="142"/>
      <c r="D11" s="143">
        <v>45810</v>
      </c>
      <c r="E11" s="144"/>
      <c r="F11" s="145">
        <v>91317</v>
      </c>
      <c r="G11" s="146"/>
      <c r="H11" s="147"/>
    </row>
    <row r="12" spans="1:8" x14ac:dyDescent="0.15">
      <c r="A12" s="148"/>
      <c r="B12" s="149"/>
      <c r="C12" s="156"/>
      <c r="D12" s="151">
        <v>22608</v>
      </c>
      <c r="E12" s="152"/>
      <c r="F12" s="153">
        <v>56480</v>
      </c>
      <c r="G12" s="154"/>
      <c r="H12" s="155"/>
    </row>
    <row r="13" spans="1:8" x14ac:dyDescent="0.15">
      <c r="A13" s="136"/>
      <c r="B13" s="141"/>
      <c r="C13" s="157"/>
      <c r="D13" s="158">
        <v>59279</v>
      </c>
      <c r="E13" s="159"/>
      <c r="F13" s="160">
        <v>91252</v>
      </c>
      <c r="G13" s="161"/>
      <c r="H13" s="147"/>
    </row>
    <row r="14" spans="1:8" x14ac:dyDescent="0.15">
      <c r="A14" s="148"/>
      <c r="B14" s="149"/>
      <c r="C14" s="150"/>
      <c r="D14" s="151">
        <v>29254</v>
      </c>
      <c r="E14" s="152"/>
      <c r="F14" s="153">
        <v>55620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5.58</v>
      </c>
      <c r="C19" s="162">
        <f>ROUND(VALUE(SUBSTITUTE(実質収支比率等に係る経年分析!G$48,"▲","-")),2)</f>
        <v>6.27</v>
      </c>
      <c r="D19" s="162">
        <f>ROUND(VALUE(SUBSTITUTE(実質収支比率等に係る経年分析!H$48,"▲","-")),2)</f>
        <v>6.78</v>
      </c>
      <c r="E19" s="162">
        <f>ROUND(VALUE(SUBSTITUTE(実質収支比率等に係る経年分析!I$48,"▲","-")),2)</f>
        <v>4.2699999999999996</v>
      </c>
      <c r="F19" s="162">
        <f>ROUND(VALUE(SUBSTITUTE(実質収支比率等に係る経年分析!J$48,"▲","-")),2)</f>
        <v>4.4000000000000004</v>
      </c>
    </row>
    <row r="20" spans="1:11" x14ac:dyDescent="0.15">
      <c r="A20" s="162" t="s">
        <v>53</v>
      </c>
      <c r="B20" s="162">
        <f>ROUND(VALUE(SUBSTITUTE(実質収支比率等に係る経年分析!F$47,"▲","-")),2)</f>
        <v>18.54</v>
      </c>
      <c r="C20" s="162">
        <f>ROUND(VALUE(SUBSTITUTE(実質収支比率等に係る経年分析!G$47,"▲","-")),2)</f>
        <v>20.36</v>
      </c>
      <c r="D20" s="162">
        <f>ROUND(VALUE(SUBSTITUTE(実質収支比率等に係る経年分析!H$47,"▲","-")),2)</f>
        <v>23.95</v>
      </c>
      <c r="E20" s="162">
        <f>ROUND(VALUE(SUBSTITUTE(実質収支比率等に係る経年分析!I$47,"▲","-")),2)</f>
        <v>19.920000000000002</v>
      </c>
      <c r="F20" s="162">
        <f>ROUND(VALUE(SUBSTITUTE(実質収支比率等に係る経年分析!J$47,"▲","-")),2)</f>
        <v>19.28</v>
      </c>
    </row>
    <row r="21" spans="1:11" x14ac:dyDescent="0.15">
      <c r="A21" s="162" t="s">
        <v>54</v>
      </c>
      <c r="B21" s="162">
        <f>IF(ISNUMBER(VALUE(SUBSTITUTE(実質収支比率等に係る経年分析!F$49,"▲","-"))),ROUND(VALUE(SUBSTITUTE(実質収支比率等に係る経年分析!F$49,"▲","-")),2),NA())</f>
        <v>-1.05</v>
      </c>
      <c r="C21" s="162">
        <f>IF(ISNUMBER(VALUE(SUBSTITUTE(実質収支比率等に係る経年分析!G$49,"▲","-"))),ROUND(VALUE(SUBSTITUTE(実質収支比率等に係る経年分析!G$49,"▲","-")),2),NA())</f>
        <v>1.28</v>
      </c>
      <c r="D21" s="162">
        <f>IF(ISNUMBER(VALUE(SUBSTITUTE(実質収支比率等に係る経年分析!H$49,"▲","-"))),ROUND(VALUE(SUBSTITUTE(実質収支比率等に係る経年分析!H$49,"▲","-")),2),NA())</f>
        <v>0.4</v>
      </c>
      <c r="E21" s="162">
        <f>IF(ISNUMBER(VALUE(SUBSTITUTE(実質収支比率等に係る経年分析!I$49,"▲","-"))),ROUND(VALUE(SUBSTITUTE(実質収支比率等に係る経年分析!I$49,"▲","-")),2),NA())</f>
        <v>-9.6</v>
      </c>
      <c r="F21" s="162">
        <f>IF(ISNUMBER(VALUE(SUBSTITUTE(実質収支比率等に係る経年分析!J$49,"▲","-"))),ROUND(VALUE(SUBSTITUTE(実質収支比率等に係る経年分析!J$49,"▲","-")),2),NA())</f>
        <v>-2.0699999999999998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角田市産業用地造成事業特別会計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角田市後期高齢者医療特別会計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15">
      <c r="A32" s="163" t="str">
        <f>IF(連結実質赤字比率に係る赤字・黒字の構成分析!C$38="",NA(),連結実質赤字比率に係る赤字・黒字の構成分析!C$38)</f>
        <v>角田市介護保険特別会計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0.57999999999999996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v>
      </c>
    </row>
    <row r="33" spans="1:16" x14ac:dyDescent="0.15">
      <c r="A33" s="163" t="str">
        <f>IF(連結実質赤字比率に係る赤字・黒字の構成分析!C$37="",NA(),連結実質赤字比率に係る赤字・黒字の構成分析!C$37)</f>
        <v>角田市国民健康保険事業特別会計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0.14000000000000001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0.91</v>
      </c>
    </row>
    <row r="34" spans="1:16" x14ac:dyDescent="0.15">
      <c r="A34" s="163" t="str">
        <f>IF(連結実質赤字比率に係る赤字・黒字の構成分析!C$36="",NA(),連結実質赤字比率に係る赤字・黒字の構成分析!C$36)</f>
        <v>角田市下水道事業会計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4.2699999999999996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4.4000000000000004</v>
      </c>
    </row>
    <row r="36" spans="1:16" x14ac:dyDescent="0.15">
      <c r="A36" s="163" t="str">
        <f>IF(連結実質赤字比率に係る赤字・黒字の構成分析!C$34="",NA(),連結実質赤字比率に係る赤字・黒字の構成分析!C$34)</f>
        <v>角田市水道事業会計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11.21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7.81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1280</v>
      </c>
      <c r="E42" s="164"/>
      <c r="F42" s="164"/>
      <c r="G42" s="164">
        <f>'実質公債費比率（分子）の構造'!L$52</f>
        <v>1311</v>
      </c>
      <c r="H42" s="164"/>
      <c r="I42" s="164"/>
      <c r="J42" s="164">
        <f>'実質公債費比率（分子）の構造'!M$52</f>
        <v>1334</v>
      </c>
      <c r="K42" s="164"/>
      <c r="L42" s="164"/>
      <c r="M42" s="164">
        <f>'実質公債費比率（分子）の構造'!N$52</f>
        <v>1388</v>
      </c>
      <c r="N42" s="164"/>
      <c r="O42" s="164"/>
      <c r="P42" s="164">
        <f>'実質公債費比率（分子）の構造'!O$52</f>
        <v>1366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2</v>
      </c>
      <c r="F44" s="164"/>
      <c r="G44" s="164"/>
      <c r="H44" s="164">
        <f>'実質公債費比率（分子）の構造'!M$50</f>
        <v>5</v>
      </c>
      <c r="I44" s="164"/>
      <c r="J44" s="164"/>
      <c r="K44" s="164">
        <f>'実質公債費比率（分子）の構造'!N$50</f>
        <v>6</v>
      </c>
      <c r="L44" s="164"/>
      <c r="M44" s="164"/>
      <c r="N44" s="164">
        <f>'実質公債費比率（分子）の構造'!O$50</f>
        <v>4</v>
      </c>
      <c r="O44" s="164"/>
      <c r="P44" s="164"/>
    </row>
    <row r="45" spans="1:16" x14ac:dyDescent="0.15">
      <c r="A45" s="164" t="s">
        <v>63</v>
      </c>
      <c r="B45" s="164">
        <f>'実質公債費比率（分子）の構造'!K$49</f>
        <v>161</v>
      </c>
      <c r="C45" s="164"/>
      <c r="D45" s="164"/>
      <c r="E45" s="164">
        <f>'実質公債費比率（分子）の構造'!L$49</f>
        <v>166</v>
      </c>
      <c r="F45" s="164"/>
      <c r="G45" s="164"/>
      <c r="H45" s="164">
        <f>'実質公債費比率（分子）の構造'!M$49</f>
        <v>165</v>
      </c>
      <c r="I45" s="164"/>
      <c r="J45" s="164"/>
      <c r="K45" s="164">
        <f>'実質公債費比率（分子）の構造'!N$49</f>
        <v>162</v>
      </c>
      <c r="L45" s="164"/>
      <c r="M45" s="164"/>
      <c r="N45" s="164">
        <f>'実質公債費比率（分子）の構造'!O$49</f>
        <v>179</v>
      </c>
      <c r="O45" s="164"/>
      <c r="P45" s="164"/>
    </row>
    <row r="46" spans="1:16" x14ac:dyDescent="0.15">
      <c r="A46" s="164" t="s">
        <v>64</v>
      </c>
      <c r="B46" s="164">
        <f>'実質公債費比率（分子）の構造'!K$48</f>
        <v>599</v>
      </c>
      <c r="C46" s="164"/>
      <c r="D46" s="164"/>
      <c r="E46" s="164">
        <f>'実質公債費比率（分子）の構造'!L$48</f>
        <v>623</v>
      </c>
      <c r="F46" s="164"/>
      <c r="G46" s="164"/>
      <c r="H46" s="164">
        <f>'実質公債費比率（分子）の構造'!M$48</f>
        <v>576</v>
      </c>
      <c r="I46" s="164"/>
      <c r="J46" s="164"/>
      <c r="K46" s="164">
        <f>'実質公債費比率（分子）の構造'!N$48</f>
        <v>646</v>
      </c>
      <c r="L46" s="164"/>
      <c r="M46" s="164"/>
      <c r="N46" s="164">
        <f>'実質公債費比率（分子）の構造'!O$48</f>
        <v>419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1160</v>
      </c>
      <c r="C49" s="164"/>
      <c r="D49" s="164"/>
      <c r="E49" s="164">
        <f>'実質公債費比率（分子）の構造'!L$45</f>
        <v>1250</v>
      </c>
      <c r="F49" s="164"/>
      <c r="G49" s="164"/>
      <c r="H49" s="164">
        <f>'実質公債費比率（分子）の構造'!M$45</f>
        <v>1331</v>
      </c>
      <c r="I49" s="164"/>
      <c r="J49" s="164"/>
      <c r="K49" s="164">
        <f>'実質公債費比率（分子）の構造'!N$45</f>
        <v>1418</v>
      </c>
      <c r="L49" s="164"/>
      <c r="M49" s="164"/>
      <c r="N49" s="164">
        <f>'実質公債費比率（分子）の構造'!O$45</f>
        <v>1571</v>
      </c>
      <c r="O49" s="164"/>
      <c r="P49" s="164"/>
    </row>
    <row r="50" spans="1:16" x14ac:dyDescent="0.15">
      <c r="A50" s="164" t="s">
        <v>67</v>
      </c>
      <c r="B50" s="164" t="e">
        <f>NA()</f>
        <v>#N/A</v>
      </c>
      <c r="C50" s="164">
        <f>IF(ISNUMBER('実質公債費比率（分子）の構造'!K$53),'実質公債費比率（分子）の構造'!K$53,NA())</f>
        <v>641</v>
      </c>
      <c r="D50" s="164" t="e">
        <f>NA()</f>
        <v>#N/A</v>
      </c>
      <c r="E50" s="164" t="e">
        <f>NA()</f>
        <v>#N/A</v>
      </c>
      <c r="F50" s="164">
        <f>IF(ISNUMBER('実質公債費比率（分子）の構造'!L$53),'実質公債費比率（分子）の構造'!L$53,NA())</f>
        <v>730</v>
      </c>
      <c r="G50" s="164" t="e">
        <f>NA()</f>
        <v>#N/A</v>
      </c>
      <c r="H50" s="164" t="e">
        <f>NA()</f>
        <v>#N/A</v>
      </c>
      <c r="I50" s="164">
        <f>IF(ISNUMBER('実質公債費比率（分子）の構造'!M$53),'実質公債費比率（分子）の構造'!M$53,NA())</f>
        <v>743</v>
      </c>
      <c r="J50" s="164" t="e">
        <f>NA()</f>
        <v>#N/A</v>
      </c>
      <c r="K50" s="164" t="e">
        <f>NA()</f>
        <v>#N/A</v>
      </c>
      <c r="L50" s="164">
        <f>IF(ISNUMBER('実質公債費比率（分子）の構造'!N$53),'実質公債費比率（分子）の構造'!N$53,NA())</f>
        <v>844</v>
      </c>
      <c r="M50" s="164" t="e">
        <f>NA()</f>
        <v>#N/A</v>
      </c>
      <c r="N50" s="164" t="e">
        <f>NA()</f>
        <v>#N/A</v>
      </c>
      <c r="O50" s="164">
        <f>IF(ISNUMBER('実質公債費比率（分子）の構造'!O$53),'実質公債費比率（分子）の構造'!O$53,NA())</f>
        <v>807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15810</v>
      </c>
      <c r="E56" s="163"/>
      <c r="F56" s="163"/>
      <c r="G56" s="163">
        <f>'将来負担比率（分子）の構造'!J$52</f>
        <v>15696</v>
      </c>
      <c r="H56" s="163"/>
      <c r="I56" s="163"/>
      <c r="J56" s="163">
        <f>'将来負担比率（分子）の構造'!K$52</f>
        <v>15304</v>
      </c>
      <c r="K56" s="163"/>
      <c r="L56" s="163"/>
      <c r="M56" s="163">
        <f>'将来負担比率（分子）の構造'!L$52</f>
        <v>14876</v>
      </c>
      <c r="N56" s="163"/>
      <c r="O56" s="163"/>
      <c r="P56" s="163">
        <f>'将来負担比率（分子）の構造'!M$52</f>
        <v>14195</v>
      </c>
    </row>
    <row r="57" spans="1:16" x14ac:dyDescent="0.15">
      <c r="A57" s="163" t="s">
        <v>42</v>
      </c>
      <c r="B57" s="163"/>
      <c r="C57" s="163"/>
      <c r="D57" s="163">
        <f>'将来負担比率（分子）の構造'!I$51</f>
        <v>2060</v>
      </c>
      <c r="E57" s="163"/>
      <c r="F57" s="163"/>
      <c r="G57" s="163">
        <f>'将来負担比率（分子）の構造'!J$51</f>
        <v>1708</v>
      </c>
      <c r="H57" s="163"/>
      <c r="I57" s="163"/>
      <c r="J57" s="163">
        <f>'将来負担比率（分子）の構造'!K$51</f>
        <v>1752</v>
      </c>
      <c r="K57" s="163"/>
      <c r="L57" s="163"/>
      <c r="M57" s="163">
        <f>'将来負担比率（分子）の構造'!L$51</f>
        <v>1571</v>
      </c>
      <c r="N57" s="163"/>
      <c r="O57" s="163"/>
      <c r="P57" s="163">
        <f>'将来負担比率（分子）の構造'!M$51</f>
        <v>1849</v>
      </c>
    </row>
    <row r="58" spans="1:16" x14ac:dyDescent="0.15">
      <c r="A58" s="163" t="s">
        <v>41</v>
      </c>
      <c r="B58" s="163"/>
      <c r="C58" s="163"/>
      <c r="D58" s="163">
        <f>'将来負担比率（分子）の構造'!I$50</f>
        <v>5220</v>
      </c>
      <c r="E58" s="163"/>
      <c r="F58" s="163"/>
      <c r="G58" s="163">
        <f>'将来負担比率（分子）の構造'!J$50</f>
        <v>7213</v>
      </c>
      <c r="H58" s="163"/>
      <c r="I58" s="163"/>
      <c r="J58" s="163">
        <f>'将来負担比率（分子）の構造'!K$50</f>
        <v>7865</v>
      </c>
      <c r="K58" s="163"/>
      <c r="L58" s="163"/>
      <c r="M58" s="163">
        <f>'将来負担比率（分子）の構造'!L$50</f>
        <v>8998</v>
      </c>
      <c r="N58" s="163"/>
      <c r="O58" s="163"/>
      <c r="P58" s="163">
        <f>'将来負担比率（分子）の構造'!M$50</f>
        <v>10378</v>
      </c>
    </row>
    <row r="59" spans="1:16" x14ac:dyDescent="0.15">
      <c r="A59" s="163" t="s">
        <v>39</v>
      </c>
      <c r="B59" s="163">
        <f>'将来負担比率（分子）の構造'!I$49</f>
        <v>194</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f>'将来負担比率（分子）の構造'!M$49</f>
        <v>117</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1761</v>
      </c>
      <c r="C62" s="163"/>
      <c r="D62" s="163"/>
      <c r="E62" s="163">
        <f>'将来負担比率（分子）の構造'!J$45</f>
        <v>1756</v>
      </c>
      <c r="F62" s="163"/>
      <c r="G62" s="163"/>
      <c r="H62" s="163">
        <f>'将来負担比率（分子）の構造'!K$45</f>
        <v>1602</v>
      </c>
      <c r="I62" s="163"/>
      <c r="J62" s="163"/>
      <c r="K62" s="163">
        <f>'将来負担比率（分子）の構造'!L$45</f>
        <v>1606</v>
      </c>
      <c r="L62" s="163"/>
      <c r="M62" s="163"/>
      <c r="N62" s="163">
        <f>'将来負担比率（分子）の構造'!M$45</f>
        <v>1863</v>
      </c>
      <c r="O62" s="163"/>
      <c r="P62" s="163"/>
    </row>
    <row r="63" spans="1:16" x14ac:dyDescent="0.15">
      <c r="A63" s="163" t="s">
        <v>34</v>
      </c>
      <c r="B63" s="163">
        <f>'将来負担比率（分子）の構造'!I$44</f>
        <v>1705</v>
      </c>
      <c r="C63" s="163"/>
      <c r="D63" s="163"/>
      <c r="E63" s="163">
        <f>'将来負担比率（分子）の構造'!J$44</f>
        <v>1602</v>
      </c>
      <c r="F63" s="163"/>
      <c r="G63" s="163"/>
      <c r="H63" s="163">
        <f>'将来負担比率（分子）の構造'!K$44</f>
        <v>1467</v>
      </c>
      <c r="I63" s="163"/>
      <c r="J63" s="163"/>
      <c r="K63" s="163">
        <f>'将来負担比率（分子）の構造'!L$44</f>
        <v>1434</v>
      </c>
      <c r="L63" s="163"/>
      <c r="M63" s="163"/>
      <c r="N63" s="163">
        <f>'将来負担比率（分子）の構造'!M$44</f>
        <v>1384</v>
      </c>
      <c r="O63" s="163"/>
      <c r="P63" s="163"/>
    </row>
    <row r="64" spans="1:16" x14ac:dyDescent="0.15">
      <c r="A64" s="163" t="s">
        <v>33</v>
      </c>
      <c r="B64" s="163">
        <f>'将来負担比率（分子）の構造'!I$43</f>
        <v>8830</v>
      </c>
      <c r="C64" s="163"/>
      <c r="D64" s="163"/>
      <c r="E64" s="163">
        <f>'将来負担比率（分子）の構造'!J$43</f>
        <v>7619</v>
      </c>
      <c r="F64" s="163"/>
      <c r="G64" s="163"/>
      <c r="H64" s="163">
        <f>'将来負担比率（分子）の構造'!K$43</f>
        <v>6973</v>
      </c>
      <c r="I64" s="163"/>
      <c r="J64" s="163"/>
      <c r="K64" s="163">
        <f>'将来負担比率（分子）の構造'!L$43</f>
        <v>6767</v>
      </c>
      <c r="L64" s="163"/>
      <c r="M64" s="163"/>
      <c r="N64" s="163">
        <f>'将来負担比率（分子）の構造'!M$43</f>
        <v>7105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16090</v>
      </c>
      <c r="C66" s="163"/>
      <c r="D66" s="163"/>
      <c r="E66" s="163">
        <f>'将来負担比率（分子）の構造'!J$41</f>
        <v>16359</v>
      </c>
      <c r="F66" s="163"/>
      <c r="G66" s="163"/>
      <c r="H66" s="163">
        <f>'将来負担比率（分子）の構造'!K$41</f>
        <v>16108</v>
      </c>
      <c r="I66" s="163"/>
      <c r="J66" s="163"/>
      <c r="K66" s="163">
        <f>'将来負担比率（分子）の構造'!L$41</f>
        <v>16155</v>
      </c>
      <c r="L66" s="163"/>
      <c r="M66" s="163"/>
      <c r="N66" s="163">
        <f>'将来負担比率（分子）の構造'!M$41</f>
        <v>15243</v>
      </c>
      <c r="O66" s="163"/>
      <c r="P66" s="163"/>
    </row>
    <row r="67" spans="1:16" x14ac:dyDescent="0.15">
      <c r="A67" s="163" t="s">
        <v>71</v>
      </c>
      <c r="B67" s="163" t="e">
        <f>NA()</f>
        <v>#N/A</v>
      </c>
      <c r="C67" s="163">
        <f>IF(ISNUMBER('将来負担比率（分子）の構造'!I$53), IF('将来負担比率（分子）の構造'!I$53 &lt; 0, 0, '将来負担比率（分子）の構造'!I$53), NA())</f>
        <v>5490</v>
      </c>
      <c r="D67" s="163" t="e">
        <f>NA()</f>
        <v>#N/A</v>
      </c>
      <c r="E67" s="163" t="e">
        <f>NA()</f>
        <v>#N/A</v>
      </c>
      <c r="F67" s="163">
        <f>IF(ISNUMBER('将来負担比率（分子）の構造'!J$53), IF('将来負担比率（分子）の構造'!J$53 &lt; 0, 0, '将来負担比率（分子）の構造'!J$53), NA())</f>
        <v>2719</v>
      </c>
      <c r="G67" s="163" t="e">
        <f>NA()</f>
        <v>#N/A</v>
      </c>
      <c r="H67" s="163" t="e">
        <f>NA()</f>
        <v>#N/A</v>
      </c>
      <c r="I67" s="163">
        <f>IF(ISNUMBER('将来負担比率（分子）の構造'!K$53), IF('将来負担比率（分子）の構造'!K$53 &lt; 0, 0, '将来負担比率（分子）の構造'!K$53), NA())</f>
        <v>1229</v>
      </c>
      <c r="J67" s="163" t="e">
        <f>NA()</f>
        <v>#N/A</v>
      </c>
      <c r="K67" s="163" t="e">
        <f>NA()</f>
        <v>#N/A</v>
      </c>
      <c r="L67" s="163">
        <f>IF(ISNUMBER('将来負担比率（分子）の構造'!L$53), IF('将来負担比率（分子）の構造'!L$53 &lt; 0, 0, '将来負担比率（分子）の構造'!L$53), NA())</f>
        <v>515</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1986</v>
      </c>
      <c r="C72" s="167">
        <f>基金残高に係る経年分析!G55</f>
        <v>1669</v>
      </c>
      <c r="D72" s="167">
        <f>基金残高に係る経年分析!H55</f>
        <v>1658</v>
      </c>
    </row>
    <row r="73" spans="1:16" x14ac:dyDescent="0.15">
      <c r="A73" s="166" t="s">
        <v>74</v>
      </c>
      <c r="B73" s="167">
        <f>基金残高に係る経年分析!F56</f>
        <v>1763</v>
      </c>
      <c r="C73" s="167">
        <f>基金残高に係る経年分析!G56</f>
        <v>1663</v>
      </c>
      <c r="D73" s="167">
        <f>基金残高に係る経年分析!H56</f>
        <v>1565</v>
      </c>
    </row>
    <row r="74" spans="1:16" x14ac:dyDescent="0.15">
      <c r="A74" s="166" t="s">
        <v>75</v>
      </c>
      <c r="B74" s="167">
        <f>基金残高に係る経年分析!F57</f>
        <v>3254</v>
      </c>
      <c r="C74" s="167">
        <f>基金残高に係る経年分析!G57</f>
        <v>4846</v>
      </c>
      <c r="D74" s="167">
        <f>基金残高に係る経年分析!H57</f>
        <v>6308</v>
      </c>
    </row>
  </sheetData>
  <sheetProtection algorithmName="SHA-512" hashValue="H0xlM4ZF5P7OhZlBJtnkKwbOleG4MBqYrrE+y/3DMkDUPE5alFfaNds/CKAWFdGj15iiAl9d4WPmSOSsxtIGEg==" saltValue="zAXWl1xs1cu4z6GomOjzU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3722215</v>
      </c>
      <c r="S5" s="677"/>
      <c r="T5" s="677"/>
      <c r="U5" s="677"/>
      <c r="V5" s="677"/>
      <c r="W5" s="677"/>
      <c r="X5" s="677"/>
      <c r="Y5" s="702"/>
      <c r="Z5" s="715">
        <v>17.399999999999999</v>
      </c>
      <c r="AA5" s="715"/>
      <c r="AB5" s="715"/>
      <c r="AC5" s="715"/>
      <c r="AD5" s="716">
        <v>3542559</v>
      </c>
      <c r="AE5" s="716"/>
      <c r="AF5" s="716"/>
      <c r="AG5" s="716"/>
      <c r="AH5" s="716"/>
      <c r="AI5" s="716"/>
      <c r="AJ5" s="716"/>
      <c r="AK5" s="716"/>
      <c r="AL5" s="703">
        <v>40.700000000000003</v>
      </c>
      <c r="AM5" s="685"/>
      <c r="AN5" s="685"/>
      <c r="AO5" s="704"/>
      <c r="AP5" s="679" t="s">
        <v>217</v>
      </c>
      <c r="AQ5" s="680"/>
      <c r="AR5" s="680"/>
      <c r="AS5" s="680"/>
      <c r="AT5" s="680"/>
      <c r="AU5" s="680"/>
      <c r="AV5" s="680"/>
      <c r="AW5" s="680"/>
      <c r="AX5" s="680"/>
      <c r="AY5" s="680"/>
      <c r="AZ5" s="680"/>
      <c r="BA5" s="680"/>
      <c r="BB5" s="680"/>
      <c r="BC5" s="680"/>
      <c r="BD5" s="680"/>
      <c r="BE5" s="680"/>
      <c r="BF5" s="681"/>
      <c r="BG5" s="621">
        <v>3537057</v>
      </c>
      <c r="BH5" s="622"/>
      <c r="BI5" s="622"/>
      <c r="BJ5" s="622"/>
      <c r="BK5" s="622"/>
      <c r="BL5" s="622"/>
      <c r="BM5" s="622"/>
      <c r="BN5" s="623"/>
      <c r="BO5" s="659">
        <v>95</v>
      </c>
      <c r="BP5" s="659"/>
      <c r="BQ5" s="659"/>
      <c r="BR5" s="659"/>
      <c r="BS5" s="660" t="s">
        <v>121</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178858</v>
      </c>
      <c r="S6" s="622"/>
      <c r="T6" s="622"/>
      <c r="U6" s="622"/>
      <c r="V6" s="622"/>
      <c r="W6" s="622"/>
      <c r="X6" s="622"/>
      <c r="Y6" s="623"/>
      <c r="Z6" s="659">
        <v>0.8</v>
      </c>
      <c r="AA6" s="659"/>
      <c r="AB6" s="659"/>
      <c r="AC6" s="659"/>
      <c r="AD6" s="660">
        <v>178858</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3537057</v>
      </c>
      <c r="BH6" s="622"/>
      <c r="BI6" s="622"/>
      <c r="BJ6" s="622"/>
      <c r="BK6" s="622"/>
      <c r="BL6" s="622"/>
      <c r="BM6" s="622"/>
      <c r="BN6" s="623"/>
      <c r="BO6" s="659">
        <v>95</v>
      </c>
      <c r="BP6" s="659"/>
      <c r="BQ6" s="659"/>
      <c r="BR6" s="659"/>
      <c r="BS6" s="660" t="s">
        <v>121</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157400</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157400</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987</v>
      </c>
      <c r="S7" s="622"/>
      <c r="T7" s="622"/>
      <c r="U7" s="622"/>
      <c r="V7" s="622"/>
      <c r="W7" s="622"/>
      <c r="X7" s="622"/>
      <c r="Y7" s="623"/>
      <c r="Z7" s="659">
        <v>0</v>
      </c>
      <c r="AA7" s="659"/>
      <c r="AB7" s="659"/>
      <c r="AC7" s="659"/>
      <c r="AD7" s="660">
        <v>987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1311930</v>
      </c>
      <c r="BH7" s="622"/>
      <c r="BI7" s="622"/>
      <c r="BJ7" s="622"/>
      <c r="BK7" s="622"/>
      <c r="BL7" s="622"/>
      <c r="BM7" s="622"/>
      <c r="BN7" s="623"/>
      <c r="BO7" s="659">
        <v>35.200000000000003</v>
      </c>
      <c r="BP7" s="659"/>
      <c r="BQ7" s="659"/>
      <c r="BR7" s="659"/>
      <c r="BS7" s="660" t="s">
        <v>121</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7709123</v>
      </c>
      <c r="CS7" s="622"/>
      <c r="CT7" s="622"/>
      <c r="CU7" s="622"/>
      <c r="CV7" s="622"/>
      <c r="CW7" s="622"/>
      <c r="CX7" s="622"/>
      <c r="CY7" s="623"/>
      <c r="CZ7" s="659">
        <v>37</v>
      </c>
      <c r="DA7" s="659"/>
      <c r="DB7" s="659"/>
      <c r="DC7" s="659"/>
      <c r="DD7" s="627">
        <v>104894</v>
      </c>
      <c r="DE7" s="622"/>
      <c r="DF7" s="622"/>
      <c r="DG7" s="622"/>
      <c r="DH7" s="622"/>
      <c r="DI7" s="622"/>
      <c r="DJ7" s="622"/>
      <c r="DK7" s="622"/>
      <c r="DL7" s="622"/>
      <c r="DM7" s="622"/>
      <c r="DN7" s="622"/>
      <c r="DO7" s="622"/>
      <c r="DP7" s="623"/>
      <c r="DQ7" s="627">
        <v>6770768</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16810</v>
      </c>
      <c r="S8" s="622"/>
      <c r="T8" s="622"/>
      <c r="U8" s="622"/>
      <c r="V8" s="622"/>
      <c r="W8" s="622"/>
      <c r="X8" s="622"/>
      <c r="Y8" s="623"/>
      <c r="Z8" s="659">
        <v>0.1</v>
      </c>
      <c r="AA8" s="659"/>
      <c r="AB8" s="659"/>
      <c r="AC8" s="659"/>
      <c r="AD8" s="660">
        <v>16810</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41167</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4824100</v>
      </c>
      <c r="CS8" s="622"/>
      <c r="CT8" s="622"/>
      <c r="CU8" s="622"/>
      <c r="CV8" s="622"/>
      <c r="CW8" s="622"/>
      <c r="CX8" s="622"/>
      <c r="CY8" s="623"/>
      <c r="CZ8" s="659">
        <v>23.2</v>
      </c>
      <c r="DA8" s="659"/>
      <c r="DB8" s="659"/>
      <c r="DC8" s="659"/>
      <c r="DD8" s="627">
        <v>49754</v>
      </c>
      <c r="DE8" s="622"/>
      <c r="DF8" s="622"/>
      <c r="DG8" s="622"/>
      <c r="DH8" s="622"/>
      <c r="DI8" s="622"/>
      <c r="DJ8" s="622"/>
      <c r="DK8" s="622"/>
      <c r="DL8" s="622"/>
      <c r="DM8" s="622"/>
      <c r="DN8" s="622"/>
      <c r="DO8" s="622"/>
      <c r="DP8" s="623"/>
      <c r="DQ8" s="627">
        <v>2710514</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22406</v>
      </c>
      <c r="S9" s="622"/>
      <c r="T9" s="622"/>
      <c r="U9" s="622"/>
      <c r="V9" s="622"/>
      <c r="W9" s="622"/>
      <c r="X9" s="622"/>
      <c r="Y9" s="623"/>
      <c r="Z9" s="659">
        <v>0.1</v>
      </c>
      <c r="AA9" s="659"/>
      <c r="AB9" s="659"/>
      <c r="AC9" s="659"/>
      <c r="AD9" s="660">
        <v>22406</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1016741</v>
      </c>
      <c r="BH9" s="622"/>
      <c r="BI9" s="622"/>
      <c r="BJ9" s="622"/>
      <c r="BK9" s="622"/>
      <c r="BL9" s="622"/>
      <c r="BM9" s="622"/>
      <c r="BN9" s="623"/>
      <c r="BO9" s="659">
        <v>27.3</v>
      </c>
      <c r="BP9" s="659"/>
      <c r="BQ9" s="659"/>
      <c r="BR9" s="659"/>
      <c r="BS9" s="660" t="s">
        <v>121</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1066149</v>
      </c>
      <c r="CS9" s="622"/>
      <c r="CT9" s="622"/>
      <c r="CU9" s="622"/>
      <c r="CV9" s="622"/>
      <c r="CW9" s="622"/>
      <c r="CX9" s="622"/>
      <c r="CY9" s="623"/>
      <c r="CZ9" s="659">
        <v>5.0999999999999996</v>
      </c>
      <c r="DA9" s="659"/>
      <c r="DB9" s="659"/>
      <c r="DC9" s="659"/>
      <c r="DD9" s="627">
        <v>13142</v>
      </c>
      <c r="DE9" s="622"/>
      <c r="DF9" s="622"/>
      <c r="DG9" s="622"/>
      <c r="DH9" s="622"/>
      <c r="DI9" s="622"/>
      <c r="DJ9" s="622"/>
      <c r="DK9" s="622"/>
      <c r="DL9" s="622"/>
      <c r="DM9" s="622"/>
      <c r="DN9" s="622"/>
      <c r="DO9" s="622"/>
      <c r="DP9" s="623"/>
      <c r="DQ9" s="627">
        <v>900173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80102</v>
      </c>
      <c r="BH10" s="622"/>
      <c r="BI10" s="622"/>
      <c r="BJ10" s="622"/>
      <c r="BK10" s="622"/>
      <c r="BL10" s="622"/>
      <c r="BM10" s="622"/>
      <c r="BN10" s="623"/>
      <c r="BO10" s="659">
        <v>2.2000000000000002</v>
      </c>
      <c r="BP10" s="659"/>
      <c r="BQ10" s="659"/>
      <c r="BR10" s="659"/>
      <c r="BS10" s="660" t="s">
        <v>121</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15221</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15221</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742962</v>
      </c>
      <c r="S11" s="622"/>
      <c r="T11" s="622"/>
      <c r="U11" s="622"/>
      <c r="V11" s="622"/>
      <c r="W11" s="622"/>
      <c r="X11" s="622"/>
      <c r="Y11" s="623"/>
      <c r="Z11" s="624">
        <v>3.5</v>
      </c>
      <c r="AA11" s="625"/>
      <c r="AB11" s="625"/>
      <c r="AC11" s="626"/>
      <c r="AD11" s="627">
        <v>742962</v>
      </c>
      <c r="AE11" s="622"/>
      <c r="AF11" s="622"/>
      <c r="AG11" s="622"/>
      <c r="AH11" s="622"/>
      <c r="AI11" s="622"/>
      <c r="AJ11" s="622"/>
      <c r="AK11" s="623"/>
      <c r="AL11" s="624">
        <v>8.5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173920</v>
      </c>
      <c r="BH11" s="622"/>
      <c r="BI11" s="622"/>
      <c r="BJ11" s="622"/>
      <c r="BK11" s="622"/>
      <c r="BL11" s="622"/>
      <c r="BM11" s="622"/>
      <c r="BN11" s="623"/>
      <c r="BO11" s="659">
        <v>4.7</v>
      </c>
      <c r="BP11" s="659"/>
      <c r="BQ11" s="659"/>
      <c r="BR11" s="659"/>
      <c r="BS11" s="660" t="s">
        <v>121</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703609</v>
      </c>
      <c r="CS11" s="622"/>
      <c r="CT11" s="622"/>
      <c r="CU11" s="622"/>
      <c r="CV11" s="622"/>
      <c r="CW11" s="622"/>
      <c r="CX11" s="622"/>
      <c r="CY11" s="623"/>
      <c r="CZ11" s="659">
        <v>3.4</v>
      </c>
      <c r="DA11" s="659"/>
      <c r="DB11" s="659"/>
      <c r="DC11" s="659"/>
      <c r="DD11" s="627">
        <v>155255</v>
      </c>
      <c r="DE11" s="622"/>
      <c r="DF11" s="622"/>
      <c r="DG11" s="622"/>
      <c r="DH11" s="622"/>
      <c r="DI11" s="622"/>
      <c r="DJ11" s="622"/>
      <c r="DK11" s="622"/>
      <c r="DL11" s="622"/>
      <c r="DM11" s="622"/>
      <c r="DN11" s="622"/>
      <c r="DO11" s="622"/>
      <c r="DP11" s="623"/>
      <c r="DQ11" s="627">
        <v>410163</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2738</v>
      </c>
      <c r="S12" s="622"/>
      <c r="T12" s="622"/>
      <c r="U12" s="622"/>
      <c r="V12" s="622"/>
      <c r="W12" s="622"/>
      <c r="X12" s="622"/>
      <c r="Y12" s="623"/>
      <c r="Z12" s="659">
        <v>0</v>
      </c>
      <c r="AA12" s="659"/>
      <c r="AB12" s="659"/>
      <c r="AC12" s="659"/>
      <c r="AD12" s="660">
        <v>2738</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1866446</v>
      </c>
      <c r="BH12" s="622"/>
      <c r="BI12" s="622"/>
      <c r="BJ12" s="622"/>
      <c r="BK12" s="622"/>
      <c r="BL12" s="622"/>
      <c r="BM12" s="622"/>
      <c r="BN12" s="623"/>
      <c r="BO12" s="659">
        <v>50.1</v>
      </c>
      <c r="BP12" s="659"/>
      <c r="BQ12" s="659"/>
      <c r="BR12" s="659"/>
      <c r="BS12" s="660" t="s">
        <v>121</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394610</v>
      </c>
      <c r="CS12" s="622"/>
      <c r="CT12" s="622"/>
      <c r="CU12" s="622"/>
      <c r="CV12" s="622"/>
      <c r="CW12" s="622"/>
      <c r="CX12" s="622"/>
      <c r="CY12" s="623"/>
      <c r="CZ12" s="659">
        <v>1.9</v>
      </c>
      <c r="DA12" s="659"/>
      <c r="DB12" s="659"/>
      <c r="DC12" s="659"/>
      <c r="DD12" s="627">
        <v>33472</v>
      </c>
      <c r="DE12" s="622"/>
      <c r="DF12" s="622"/>
      <c r="DG12" s="622"/>
      <c r="DH12" s="622"/>
      <c r="DI12" s="622"/>
      <c r="DJ12" s="622"/>
      <c r="DK12" s="622"/>
      <c r="DL12" s="622"/>
      <c r="DM12" s="622"/>
      <c r="DN12" s="622"/>
      <c r="DO12" s="622"/>
      <c r="DP12" s="623"/>
      <c r="DQ12" s="627">
        <v>138892</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1865531</v>
      </c>
      <c r="BH13" s="622"/>
      <c r="BI13" s="622"/>
      <c r="BJ13" s="622"/>
      <c r="BK13" s="622"/>
      <c r="BL13" s="622"/>
      <c r="BM13" s="622"/>
      <c r="BN13" s="623"/>
      <c r="BO13" s="659">
        <v>50.1</v>
      </c>
      <c r="BP13" s="659"/>
      <c r="BQ13" s="659"/>
      <c r="BR13" s="659"/>
      <c r="BS13" s="660" t="s">
        <v>121</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1625884</v>
      </c>
      <c r="CS13" s="622"/>
      <c r="CT13" s="622"/>
      <c r="CU13" s="622"/>
      <c r="CV13" s="622"/>
      <c r="CW13" s="622"/>
      <c r="CX13" s="622"/>
      <c r="CY13" s="623"/>
      <c r="CZ13" s="659">
        <v>7.8</v>
      </c>
      <c r="DA13" s="659"/>
      <c r="DB13" s="659"/>
      <c r="DC13" s="659"/>
      <c r="DD13" s="627">
        <v>663560</v>
      </c>
      <c r="DE13" s="622"/>
      <c r="DF13" s="622"/>
      <c r="DG13" s="622"/>
      <c r="DH13" s="622"/>
      <c r="DI13" s="622"/>
      <c r="DJ13" s="622"/>
      <c r="DK13" s="622"/>
      <c r="DL13" s="622"/>
      <c r="DM13" s="622"/>
      <c r="DN13" s="622"/>
      <c r="DO13" s="622"/>
      <c r="DP13" s="623"/>
      <c r="DQ13" s="627">
        <v>856897</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126662</v>
      </c>
      <c r="BH14" s="622"/>
      <c r="BI14" s="622"/>
      <c r="BJ14" s="622"/>
      <c r="BK14" s="622"/>
      <c r="BL14" s="622"/>
      <c r="BM14" s="622"/>
      <c r="BN14" s="623"/>
      <c r="BO14" s="659">
        <v>3.4</v>
      </c>
      <c r="BP14" s="659"/>
      <c r="BQ14" s="659"/>
      <c r="BR14" s="659"/>
      <c r="BS14" s="660" t="s">
        <v>121</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497829</v>
      </c>
      <c r="CS14" s="622"/>
      <c r="CT14" s="622"/>
      <c r="CU14" s="622"/>
      <c r="CV14" s="622"/>
      <c r="CW14" s="622"/>
      <c r="CX14" s="622"/>
      <c r="CY14" s="623"/>
      <c r="CZ14" s="659">
        <v>2.4</v>
      </c>
      <c r="DA14" s="659"/>
      <c r="DB14" s="659"/>
      <c r="DC14" s="659"/>
      <c r="DD14" s="627">
        <v>64882</v>
      </c>
      <c r="DE14" s="622"/>
      <c r="DF14" s="622"/>
      <c r="DG14" s="622"/>
      <c r="DH14" s="622"/>
      <c r="DI14" s="622"/>
      <c r="DJ14" s="622"/>
      <c r="DK14" s="622"/>
      <c r="DL14" s="622"/>
      <c r="DM14" s="622"/>
      <c r="DN14" s="622"/>
      <c r="DO14" s="622"/>
      <c r="DP14" s="623"/>
      <c r="DQ14" s="627">
        <v>453641</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23230</v>
      </c>
      <c r="S15" s="622"/>
      <c r="T15" s="622"/>
      <c r="U15" s="622"/>
      <c r="V15" s="622"/>
      <c r="W15" s="622"/>
      <c r="X15" s="622"/>
      <c r="Y15" s="623"/>
      <c r="Z15" s="659">
        <v>0.1</v>
      </c>
      <c r="AA15" s="659"/>
      <c r="AB15" s="659"/>
      <c r="AC15" s="659"/>
      <c r="AD15" s="660">
        <v>23230</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232019</v>
      </c>
      <c r="BH15" s="622"/>
      <c r="BI15" s="622"/>
      <c r="BJ15" s="622"/>
      <c r="BK15" s="622"/>
      <c r="BL15" s="622"/>
      <c r="BM15" s="622"/>
      <c r="BN15" s="623"/>
      <c r="BO15" s="659">
        <v>6.2</v>
      </c>
      <c r="BP15" s="659"/>
      <c r="BQ15" s="659"/>
      <c r="BR15" s="659"/>
      <c r="BS15" s="660" t="s">
        <v>121</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2260701</v>
      </c>
      <c r="CS15" s="622"/>
      <c r="CT15" s="622"/>
      <c r="CU15" s="622"/>
      <c r="CV15" s="622"/>
      <c r="CW15" s="622"/>
      <c r="CX15" s="622"/>
      <c r="CY15" s="623"/>
      <c r="CZ15" s="659">
        <v>10.9</v>
      </c>
      <c r="DA15" s="659"/>
      <c r="DB15" s="659"/>
      <c r="DC15" s="659"/>
      <c r="DD15" s="627">
        <v>127575</v>
      </c>
      <c r="DE15" s="622"/>
      <c r="DF15" s="622"/>
      <c r="DG15" s="622"/>
      <c r="DH15" s="622"/>
      <c r="DI15" s="622"/>
      <c r="DJ15" s="622"/>
      <c r="DK15" s="622"/>
      <c r="DL15" s="622"/>
      <c r="DM15" s="622"/>
      <c r="DN15" s="622"/>
      <c r="DO15" s="622"/>
      <c r="DP15" s="623"/>
      <c r="DQ15" s="627">
        <v>1209801</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78076</v>
      </c>
      <c r="S16" s="622"/>
      <c r="T16" s="622"/>
      <c r="U16" s="622"/>
      <c r="V16" s="622"/>
      <c r="W16" s="622"/>
      <c r="X16" s="622"/>
      <c r="Y16" s="623"/>
      <c r="Z16" s="659">
        <v>0.4</v>
      </c>
      <c r="AA16" s="659"/>
      <c r="AB16" s="659"/>
      <c r="AC16" s="659"/>
      <c r="AD16" s="660">
        <v>78076</v>
      </c>
      <c r="AE16" s="660"/>
      <c r="AF16" s="660"/>
      <c r="AG16" s="660"/>
      <c r="AH16" s="660"/>
      <c r="AI16" s="660"/>
      <c r="AJ16" s="660"/>
      <c r="AK16" s="660"/>
      <c r="AL16" s="624">
        <v>0.9</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1516</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1516</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134454</v>
      </c>
      <c r="S17" s="622"/>
      <c r="T17" s="622"/>
      <c r="U17" s="622"/>
      <c r="V17" s="622"/>
      <c r="W17" s="622"/>
      <c r="X17" s="622"/>
      <c r="Y17" s="623"/>
      <c r="Z17" s="659">
        <v>0.6</v>
      </c>
      <c r="AA17" s="659"/>
      <c r="AB17" s="659"/>
      <c r="AC17" s="659"/>
      <c r="AD17" s="660">
        <v>134454</v>
      </c>
      <c r="AE17" s="660"/>
      <c r="AF17" s="660"/>
      <c r="AG17" s="660"/>
      <c r="AH17" s="660"/>
      <c r="AI17" s="660"/>
      <c r="AJ17" s="660"/>
      <c r="AK17" s="660"/>
      <c r="AL17" s="624">
        <v>1.5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1570834</v>
      </c>
      <c r="CS17" s="622"/>
      <c r="CT17" s="622"/>
      <c r="CU17" s="622"/>
      <c r="CV17" s="622"/>
      <c r="CW17" s="622"/>
      <c r="CX17" s="622"/>
      <c r="CY17" s="623"/>
      <c r="CZ17" s="659">
        <v>7.5</v>
      </c>
      <c r="DA17" s="659"/>
      <c r="DB17" s="659"/>
      <c r="DC17" s="659"/>
      <c r="DD17" s="627" t="s">
        <v>121</v>
      </c>
      <c r="DE17" s="622"/>
      <c r="DF17" s="622"/>
      <c r="DG17" s="622"/>
      <c r="DH17" s="622"/>
      <c r="DI17" s="622"/>
      <c r="DJ17" s="622"/>
      <c r="DK17" s="622"/>
      <c r="DL17" s="622"/>
      <c r="DM17" s="622"/>
      <c r="DN17" s="622"/>
      <c r="DO17" s="622"/>
      <c r="DP17" s="623"/>
      <c r="DQ17" s="627">
        <v>1567115</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22345</v>
      </c>
      <c r="S18" s="622"/>
      <c r="T18" s="622"/>
      <c r="U18" s="622"/>
      <c r="V18" s="622"/>
      <c r="W18" s="622"/>
      <c r="X18" s="622"/>
      <c r="Y18" s="623"/>
      <c r="Z18" s="659">
        <v>0.1</v>
      </c>
      <c r="AA18" s="659"/>
      <c r="AB18" s="659"/>
      <c r="AC18" s="659"/>
      <c r="AD18" s="660">
        <v>22345</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111223</v>
      </c>
      <c r="S19" s="622"/>
      <c r="T19" s="622"/>
      <c r="U19" s="622"/>
      <c r="V19" s="622"/>
      <c r="W19" s="622"/>
      <c r="X19" s="622"/>
      <c r="Y19" s="623"/>
      <c r="Z19" s="659">
        <v>0.5</v>
      </c>
      <c r="AA19" s="659"/>
      <c r="AB19" s="659"/>
      <c r="AC19" s="659"/>
      <c r="AD19" s="660">
        <v>111223</v>
      </c>
      <c r="AE19" s="660"/>
      <c r="AF19" s="660"/>
      <c r="AG19" s="660"/>
      <c r="AH19" s="660"/>
      <c r="AI19" s="660"/>
      <c r="AJ19" s="660"/>
      <c r="AK19" s="660"/>
      <c r="AL19" s="624">
        <v>1.3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185158</v>
      </c>
      <c r="BH19" s="622"/>
      <c r="BI19" s="622"/>
      <c r="BJ19" s="622"/>
      <c r="BK19" s="622"/>
      <c r="BL19" s="622"/>
      <c r="BM19" s="622"/>
      <c r="BN19" s="623"/>
      <c r="BO19" s="659">
        <v>5</v>
      </c>
      <c r="BP19" s="659"/>
      <c r="BQ19" s="659"/>
      <c r="BR19" s="659"/>
      <c r="BS19" s="660" t="s">
        <v>121</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886</v>
      </c>
      <c r="S20" s="622"/>
      <c r="T20" s="622"/>
      <c r="U20" s="622"/>
      <c r="V20" s="622"/>
      <c r="W20" s="622"/>
      <c r="X20" s="622"/>
      <c r="Y20" s="623"/>
      <c r="Z20" s="659">
        <v>0</v>
      </c>
      <c r="AA20" s="659"/>
      <c r="AB20" s="659"/>
      <c r="AC20" s="659"/>
      <c r="AD20" s="660">
        <v>886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185158</v>
      </c>
      <c r="BH20" s="622"/>
      <c r="BI20" s="622"/>
      <c r="BJ20" s="622"/>
      <c r="BK20" s="622"/>
      <c r="BL20" s="622"/>
      <c r="BM20" s="622"/>
      <c r="BN20" s="623"/>
      <c r="BO20" s="659">
        <v>5</v>
      </c>
      <c r="BP20" s="659"/>
      <c r="BQ20" s="659"/>
      <c r="BR20" s="659"/>
      <c r="BS20" s="660" t="s">
        <v>121</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20826976</v>
      </c>
      <c r="CS20" s="622"/>
      <c r="CT20" s="622"/>
      <c r="CU20" s="622"/>
      <c r="CV20" s="622"/>
      <c r="CW20" s="622"/>
      <c r="CX20" s="622"/>
      <c r="CY20" s="623"/>
      <c r="CZ20" s="659">
        <v>100</v>
      </c>
      <c r="DA20" s="659"/>
      <c r="DB20" s="659"/>
      <c r="DC20" s="659"/>
      <c r="DD20" s="627">
        <v>1212534</v>
      </c>
      <c r="DE20" s="622"/>
      <c r="DF20" s="622"/>
      <c r="DG20" s="622"/>
      <c r="DH20" s="622"/>
      <c r="DI20" s="622"/>
      <c r="DJ20" s="622"/>
      <c r="DK20" s="622"/>
      <c r="DL20" s="622"/>
      <c r="DM20" s="622"/>
      <c r="DN20" s="622"/>
      <c r="DO20" s="622"/>
      <c r="DP20" s="623"/>
      <c r="DQ20" s="627">
        <v>15192101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4527827</v>
      </c>
      <c r="S21" s="622"/>
      <c r="T21" s="622"/>
      <c r="U21" s="622"/>
      <c r="V21" s="622"/>
      <c r="W21" s="622"/>
      <c r="X21" s="622"/>
      <c r="Y21" s="623"/>
      <c r="Z21" s="659">
        <v>21.1</v>
      </c>
      <c r="AA21" s="659"/>
      <c r="AB21" s="659"/>
      <c r="AC21" s="659"/>
      <c r="AD21" s="660">
        <v>3911993</v>
      </c>
      <c r="AE21" s="660"/>
      <c r="AF21" s="660"/>
      <c r="AG21" s="660"/>
      <c r="AH21" s="660"/>
      <c r="AI21" s="660"/>
      <c r="AJ21" s="660"/>
      <c r="AK21" s="660"/>
      <c r="AL21" s="624">
        <v>44.9</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5502</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3911993</v>
      </c>
      <c r="S22" s="622"/>
      <c r="T22" s="622"/>
      <c r="U22" s="622"/>
      <c r="V22" s="622"/>
      <c r="W22" s="622"/>
      <c r="X22" s="622"/>
      <c r="Y22" s="623"/>
      <c r="Z22" s="659">
        <v>18.2</v>
      </c>
      <c r="AA22" s="659"/>
      <c r="AB22" s="659"/>
      <c r="AC22" s="659"/>
      <c r="AD22" s="660">
        <v>3911993</v>
      </c>
      <c r="AE22" s="660"/>
      <c r="AF22" s="660"/>
      <c r="AG22" s="660"/>
      <c r="AH22" s="660"/>
      <c r="AI22" s="660"/>
      <c r="AJ22" s="660"/>
      <c r="AK22" s="660"/>
      <c r="AL22" s="624">
        <v>44.9</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550207</v>
      </c>
      <c r="S23" s="622"/>
      <c r="T23" s="622"/>
      <c r="U23" s="622"/>
      <c r="V23" s="622"/>
      <c r="W23" s="622"/>
      <c r="X23" s="622"/>
      <c r="Y23" s="623"/>
      <c r="Z23" s="659">
        <v>2.6</v>
      </c>
      <c r="AA23" s="659"/>
      <c r="AB23" s="659"/>
      <c r="AC23" s="659"/>
      <c r="AD23" s="660" t="s">
        <v>121</v>
      </c>
      <c r="AE23" s="660"/>
      <c r="AF23" s="660"/>
      <c r="AG23" s="660"/>
      <c r="AH23" s="660"/>
      <c r="AI23" s="660"/>
      <c r="AJ23" s="660"/>
      <c r="AK23" s="660"/>
      <c r="AL23" s="624" t="s">
        <v>121</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179656</v>
      </c>
      <c r="BH23" s="622"/>
      <c r="BI23" s="622"/>
      <c r="BJ23" s="622"/>
      <c r="BK23" s="622"/>
      <c r="BL23" s="622"/>
      <c r="BM23" s="622"/>
      <c r="BN23" s="623"/>
      <c r="BO23" s="659">
        <v>4.8</v>
      </c>
      <c r="BP23" s="659"/>
      <c r="BQ23" s="659"/>
      <c r="BR23" s="659"/>
      <c r="BS23" s="660" t="s">
        <v>121</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65627</v>
      </c>
      <c r="S24" s="622"/>
      <c r="T24" s="622"/>
      <c r="U24" s="622"/>
      <c r="V24" s="622"/>
      <c r="W24" s="622"/>
      <c r="X24" s="622"/>
      <c r="Y24" s="623"/>
      <c r="Z24" s="659">
        <v>0.3</v>
      </c>
      <c r="AA24" s="659"/>
      <c r="AB24" s="659"/>
      <c r="AC24" s="659"/>
      <c r="AD24" s="660" t="s">
        <v>121</v>
      </c>
      <c r="AE24" s="660"/>
      <c r="AF24" s="660"/>
      <c r="AG24" s="660"/>
      <c r="AH24" s="660"/>
      <c r="AI24" s="660"/>
      <c r="AJ24" s="660"/>
      <c r="AK24" s="660"/>
      <c r="AL24" s="624" t="s">
        <v>121</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7200211</v>
      </c>
      <c r="CS24" s="677"/>
      <c r="CT24" s="677"/>
      <c r="CU24" s="677"/>
      <c r="CV24" s="677"/>
      <c r="CW24" s="677"/>
      <c r="CX24" s="677"/>
      <c r="CY24" s="702"/>
      <c r="CZ24" s="703">
        <v>34.6</v>
      </c>
      <c r="DA24" s="685"/>
      <c r="DB24" s="685"/>
      <c r="DC24" s="705"/>
      <c r="DD24" s="701">
        <v>5245467</v>
      </c>
      <c r="DE24" s="677"/>
      <c r="DF24" s="677"/>
      <c r="DG24" s="677"/>
      <c r="DH24" s="677"/>
      <c r="DI24" s="677"/>
      <c r="DJ24" s="677"/>
      <c r="DK24" s="702"/>
      <c r="DL24" s="701">
        <v>4646869</v>
      </c>
      <c r="DM24" s="677"/>
      <c r="DN24" s="677"/>
      <c r="DO24" s="677"/>
      <c r="DP24" s="677"/>
      <c r="DQ24" s="677"/>
      <c r="DR24" s="677"/>
      <c r="DS24" s="677"/>
      <c r="DT24" s="677"/>
      <c r="DU24" s="677"/>
      <c r="DV24" s="702"/>
      <c r="DW24" s="703">
        <v>53.1</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9450563</v>
      </c>
      <c r="S25" s="622"/>
      <c r="T25" s="622"/>
      <c r="U25" s="622"/>
      <c r="V25" s="622"/>
      <c r="W25" s="622"/>
      <c r="X25" s="622"/>
      <c r="Y25" s="623"/>
      <c r="Z25" s="659">
        <v>44.1</v>
      </c>
      <c r="AA25" s="659"/>
      <c r="AB25" s="659"/>
      <c r="AC25" s="659"/>
      <c r="AD25" s="660">
        <v>8655073</v>
      </c>
      <c r="AE25" s="660"/>
      <c r="AF25" s="660"/>
      <c r="AG25" s="660"/>
      <c r="AH25" s="660"/>
      <c r="AI25" s="660"/>
      <c r="AJ25" s="660"/>
      <c r="AK25" s="660"/>
      <c r="AL25" s="624">
        <v>99.3</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2859056</v>
      </c>
      <c r="CS25" s="634"/>
      <c r="CT25" s="634"/>
      <c r="CU25" s="634"/>
      <c r="CV25" s="634"/>
      <c r="CW25" s="634"/>
      <c r="CX25" s="634"/>
      <c r="CY25" s="635"/>
      <c r="CZ25" s="624">
        <v>13.7</v>
      </c>
      <c r="DA25" s="636"/>
      <c r="DB25" s="636"/>
      <c r="DC25" s="637"/>
      <c r="DD25" s="627">
        <v>2655337</v>
      </c>
      <c r="DE25" s="634"/>
      <c r="DF25" s="634"/>
      <c r="DG25" s="634"/>
      <c r="DH25" s="634"/>
      <c r="DI25" s="634"/>
      <c r="DJ25" s="634"/>
      <c r="DK25" s="635"/>
      <c r="DL25" s="627">
        <v>2463663</v>
      </c>
      <c r="DM25" s="634"/>
      <c r="DN25" s="634"/>
      <c r="DO25" s="634"/>
      <c r="DP25" s="634"/>
      <c r="DQ25" s="634"/>
      <c r="DR25" s="634"/>
      <c r="DS25" s="634"/>
      <c r="DT25" s="634"/>
      <c r="DU25" s="634"/>
      <c r="DV25" s="635"/>
      <c r="DW25" s="624">
        <v>28.2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2889</v>
      </c>
      <c r="S26" s="622"/>
      <c r="T26" s="622"/>
      <c r="U26" s="622"/>
      <c r="V26" s="622"/>
      <c r="W26" s="622"/>
      <c r="X26" s="622"/>
      <c r="Y26" s="623"/>
      <c r="Z26" s="659">
        <v>0</v>
      </c>
      <c r="AA26" s="659"/>
      <c r="AB26" s="659"/>
      <c r="AC26" s="659"/>
      <c r="AD26" s="660">
        <v>2889</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1634474</v>
      </c>
      <c r="CS26" s="622"/>
      <c r="CT26" s="622"/>
      <c r="CU26" s="622"/>
      <c r="CV26" s="622"/>
      <c r="CW26" s="622"/>
      <c r="CX26" s="622"/>
      <c r="CY26" s="623"/>
      <c r="CZ26" s="624">
        <v>7.8</v>
      </c>
      <c r="DA26" s="636"/>
      <c r="DB26" s="636"/>
      <c r="DC26" s="637"/>
      <c r="DD26" s="627">
        <v>1536408</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11040</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3722215</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2770321</v>
      </c>
      <c r="CS27" s="634"/>
      <c r="CT27" s="634"/>
      <c r="CU27" s="634"/>
      <c r="CV27" s="634"/>
      <c r="CW27" s="634"/>
      <c r="CX27" s="634"/>
      <c r="CY27" s="635"/>
      <c r="CZ27" s="624">
        <v>13.3</v>
      </c>
      <c r="DA27" s="636"/>
      <c r="DB27" s="636"/>
      <c r="DC27" s="637"/>
      <c r="DD27" s="627">
        <v>1023015</v>
      </c>
      <c r="DE27" s="634"/>
      <c r="DF27" s="634"/>
      <c r="DG27" s="634"/>
      <c r="DH27" s="634"/>
      <c r="DI27" s="634"/>
      <c r="DJ27" s="634"/>
      <c r="DK27" s="635"/>
      <c r="DL27" s="627">
        <v>616091</v>
      </c>
      <c r="DM27" s="634"/>
      <c r="DN27" s="634"/>
      <c r="DO27" s="634"/>
      <c r="DP27" s="634"/>
      <c r="DQ27" s="634"/>
      <c r="DR27" s="634"/>
      <c r="DS27" s="634"/>
      <c r="DT27" s="634"/>
      <c r="DU27" s="634"/>
      <c r="DV27" s="635"/>
      <c r="DW27" s="624">
        <v>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94640</v>
      </c>
      <c r="S28" s="622"/>
      <c r="T28" s="622"/>
      <c r="U28" s="622"/>
      <c r="V28" s="622"/>
      <c r="W28" s="622"/>
      <c r="X28" s="622"/>
      <c r="Y28" s="623"/>
      <c r="Z28" s="659">
        <v>0.4</v>
      </c>
      <c r="AA28" s="659"/>
      <c r="AB28" s="659"/>
      <c r="AC28" s="659"/>
      <c r="AD28" s="660">
        <v>19920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1570834</v>
      </c>
      <c r="CS28" s="622"/>
      <c r="CT28" s="622"/>
      <c r="CU28" s="622"/>
      <c r="CV28" s="622"/>
      <c r="CW28" s="622"/>
      <c r="CX28" s="622"/>
      <c r="CY28" s="623"/>
      <c r="CZ28" s="624">
        <v>7.5</v>
      </c>
      <c r="DA28" s="636"/>
      <c r="DB28" s="636"/>
      <c r="DC28" s="637"/>
      <c r="DD28" s="627">
        <v>1567115</v>
      </c>
      <c r="DE28" s="622"/>
      <c r="DF28" s="622"/>
      <c r="DG28" s="622"/>
      <c r="DH28" s="622"/>
      <c r="DI28" s="622"/>
      <c r="DJ28" s="622"/>
      <c r="DK28" s="623"/>
      <c r="DL28" s="627">
        <v>1567115</v>
      </c>
      <c r="DM28" s="622"/>
      <c r="DN28" s="622"/>
      <c r="DO28" s="622"/>
      <c r="DP28" s="622"/>
      <c r="DQ28" s="622"/>
      <c r="DR28" s="622"/>
      <c r="DS28" s="622"/>
      <c r="DT28" s="622"/>
      <c r="DU28" s="622"/>
      <c r="DV28" s="623"/>
      <c r="DW28" s="624">
        <v>17.899999999999999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15136</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1570678</v>
      </c>
      <c r="CS29" s="634"/>
      <c r="CT29" s="634"/>
      <c r="CU29" s="634"/>
      <c r="CV29" s="634"/>
      <c r="CW29" s="634"/>
      <c r="CX29" s="634"/>
      <c r="CY29" s="635"/>
      <c r="CZ29" s="624">
        <v>7.5</v>
      </c>
      <c r="DA29" s="636"/>
      <c r="DB29" s="636"/>
      <c r="DC29" s="637"/>
      <c r="DD29" s="627">
        <v>1566959</v>
      </c>
      <c r="DE29" s="634"/>
      <c r="DF29" s="634"/>
      <c r="DG29" s="634"/>
      <c r="DH29" s="634"/>
      <c r="DI29" s="634"/>
      <c r="DJ29" s="634"/>
      <c r="DK29" s="635"/>
      <c r="DL29" s="627">
        <v>1566959</v>
      </c>
      <c r="DM29" s="634"/>
      <c r="DN29" s="634"/>
      <c r="DO29" s="634"/>
      <c r="DP29" s="634"/>
      <c r="DQ29" s="634"/>
      <c r="DR29" s="634"/>
      <c r="DS29" s="634"/>
      <c r="DT29" s="634"/>
      <c r="DU29" s="634"/>
      <c r="DV29" s="635"/>
      <c r="DW29" s="624">
        <v>17.899999999999999</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2084013</v>
      </c>
      <c r="S30" s="622"/>
      <c r="T30" s="622"/>
      <c r="U30" s="622"/>
      <c r="V30" s="622"/>
      <c r="W30" s="622"/>
      <c r="X30" s="622"/>
      <c r="Y30" s="623"/>
      <c r="Z30" s="659">
        <v>9.6999999999999993</v>
      </c>
      <c r="AA30" s="659"/>
      <c r="AB30" s="659"/>
      <c r="AC30" s="659"/>
      <c r="AD30" s="660" t="s">
        <v>121</v>
      </c>
      <c r="AE30" s="660"/>
      <c r="AF30" s="660"/>
      <c r="AG30" s="660"/>
      <c r="AH30" s="660"/>
      <c r="AI30" s="660"/>
      <c r="AJ30" s="660"/>
      <c r="AK30" s="660"/>
      <c r="AL30" s="624" t="s">
        <v>121</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1516782</v>
      </c>
      <c r="CS30" s="622"/>
      <c r="CT30" s="622"/>
      <c r="CU30" s="622"/>
      <c r="CV30" s="622"/>
      <c r="CW30" s="622"/>
      <c r="CX30" s="622"/>
      <c r="CY30" s="623"/>
      <c r="CZ30" s="624">
        <v>7.3</v>
      </c>
      <c r="DA30" s="636"/>
      <c r="DB30" s="636"/>
      <c r="DC30" s="637"/>
      <c r="DD30" s="627">
        <v>1513248</v>
      </c>
      <c r="DE30" s="622"/>
      <c r="DF30" s="622"/>
      <c r="DG30" s="622"/>
      <c r="DH30" s="622"/>
      <c r="DI30" s="622"/>
      <c r="DJ30" s="622"/>
      <c r="DK30" s="623"/>
      <c r="DL30" s="627">
        <v>1513248</v>
      </c>
      <c r="DM30" s="622"/>
      <c r="DN30" s="622"/>
      <c r="DO30" s="622"/>
      <c r="DP30" s="622"/>
      <c r="DQ30" s="622"/>
      <c r="DR30" s="622"/>
      <c r="DS30" s="622"/>
      <c r="DT30" s="622"/>
      <c r="DU30" s="622"/>
      <c r="DV30" s="623"/>
      <c r="DW30" s="624">
        <v>17.3</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v>14297</v>
      </c>
      <c r="S31" s="622"/>
      <c r="T31" s="622"/>
      <c r="U31" s="622"/>
      <c r="V31" s="622"/>
      <c r="W31" s="622"/>
      <c r="X31" s="622"/>
      <c r="Y31" s="623"/>
      <c r="Z31" s="659">
        <v>0.1</v>
      </c>
      <c r="AA31" s="659"/>
      <c r="AB31" s="659"/>
      <c r="AC31" s="659"/>
      <c r="AD31" s="660">
        <v>14297</v>
      </c>
      <c r="AE31" s="660"/>
      <c r="AF31" s="660"/>
      <c r="AG31" s="660"/>
      <c r="AH31" s="660"/>
      <c r="AI31" s="660"/>
      <c r="AJ31" s="660"/>
      <c r="AK31" s="660"/>
      <c r="AL31" s="624">
        <v>0.2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99.2</v>
      </c>
      <c r="BH31" s="684"/>
      <c r="BI31" s="684"/>
      <c r="BJ31" s="684"/>
      <c r="BK31" s="684"/>
      <c r="BL31" s="684"/>
      <c r="BM31" s="685">
        <v>95.5</v>
      </c>
      <c r="BN31" s="684"/>
      <c r="BO31" s="684"/>
      <c r="BP31" s="684"/>
      <c r="BQ31" s="686"/>
      <c r="BR31" s="683">
        <v>99</v>
      </c>
      <c r="BS31" s="684"/>
      <c r="BT31" s="684"/>
      <c r="BU31" s="684"/>
      <c r="BV31" s="684"/>
      <c r="BW31" s="684"/>
      <c r="BX31" s="685">
        <v>95.1</v>
      </c>
      <c r="BY31" s="684"/>
      <c r="BZ31" s="684"/>
      <c r="CA31" s="684"/>
      <c r="CB31" s="686"/>
      <c r="CD31" s="642"/>
      <c r="CE31" s="643"/>
      <c r="CF31" s="618" t="s">
        <v>301</v>
      </c>
      <c r="CG31" s="619"/>
      <c r="CH31" s="619"/>
      <c r="CI31" s="619"/>
      <c r="CJ31" s="619"/>
      <c r="CK31" s="619"/>
      <c r="CL31" s="619"/>
      <c r="CM31" s="619"/>
      <c r="CN31" s="619"/>
      <c r="CO31" s="619"/>
      <c r="CP31" s="619"/>
      <c r="CQ31" s="620"/>
      <c r="CR31" s="621">
        <v>53896</v>
      </c>
      <c r="CS31" s="634"/>
      <c r="CT31" s="634"/>
      <c r="CU31" s="634"/>
      <c r="CV31" s="634"/>
      <c r="CW31" s="634"/>
      <c r="CX31" s="634"/>
      <c r="CY31" s="635"/>
      <c r="CZ31" s="624">
        <v>0.3</v>
      </c>
      <c r="DA31" s="636"/>
      <c r="DB31" s="636"/>
      <c r="DC31" s="637"/>
      <c r="DD31" s="627">
        <v>53711</v>
      </c>
      <c r="DE31" s="634"/>
      <c r="DF31" s="634"/>
      <c r="DG31" s="634"/>
      <c r="DH31" s="634"/>
      <c r="DI31" s="634"/>
      <c r="DJ31" s="634"/>
      <c r="DK31" s="635"/>
      <c r="DL31" s="627">
        <v>53711</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945028</v>
      </c>
      <c r="S32" s="622"/>
      <c r="T32" s="622"/>
      <c r="U32" s="622"/>
      <c r="V32" s="622"/>
      <c r="W32" s="622"/>
      <c r="X32" s="622"/>
      <c r="Y32" s="623"/>
      <c r="Z32" s="659">
        <v>4.4000000000000004</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02" t="s">
        <v>303</v>
      </c>
      <c r="AX32" s="618" t="s">
        <v>304</v>
      </c>
      <c r="AY32" s="619"/>
      <c r="AZ32" s="619"/>
      <c r="BA32" s="619"/>
      <c r="BB32" s="619"/>
      <c r="BC32" s="619"/>
      <c r="BD32" s="619"/>
      <c r="BE32" s="619"/>
      <c r="BF32" s="620"/>
      <c r="BG32" s="687">
        <v>99.3</v>
      </c>
      <c r="BH32" s="634"/>
      <c r="BI32" s="634"/>
      <c r="BJ32" s="634"/>
      <c r="BK32" s="634"/>
      <c r="BL32" s="634"/>
      <c r="BM32" s="625">
        <v>95.8</v>
      </c>
      <c r="BN32" s="634"/>
      <c r="BO32" s="634"/>
      <c r="BP32" s="634"/>
      <c r="BQ32" s="657"/>
      <c r="BR32" s="687">
        <v>99.1</v>
      </c>
      <c r="BS32" s="634"/>
      <c r="BT32" s="634"/>
      <c r="BU32" s="634"/>
      <c r="BV32" s="634"/>
      <c r="BW32" s="634"/>
      <c r="BX32" s="625">
        <v>95.1</v>
      </c>
      <c r="BY32" s="634"/>
      <c r="BZ32" s="634"/>
      <c r="CA32" s="634"/>
      <c r="CB32" s="657"/>
      <c r="CD32" s="644"/>
      <c r="CE32" s="645"/>
      <c r="CF32" s="618" t="s">
        <v>305</v>
      </c>
      <c r="CG32" s="619"/>
      <c r="CH32" s="619"/>
      <c r="CI32" s="619"/>
      <c r="CJ32" s="619"/>
      <c r="CK32" s="619"/>
      <c r="CL32" s="619"/>
      <c r="CM32" s="619"/>
      <c r="CN32" s="619"/>
      <c r="CO32" s="619"/>
      <c r="CP32" s="619"/>
      <c r="CQ32" s="620"/>
      <c r="CR32" s="621">
        <v>156</v>
      </c>
      <c r="CS32" s="622"/>
      <c r="CT32" s="622"/>
      <c r="CU32" s="622"/>
      <c r="CV32" s="622"/>
      <c r="CW32" s="622"/>
      <c r="CX32" s="622"/>
      <c r="CY32" s="623"/>
      <c r="CZ32" s="624">
        <v>0</v>
      </c>
      <c r="DA32" s="636"/>
      <c r="DB32" s="636"/>
      <c r="DC32" s="637"/>
      <c r="DD32" s="627">
        <v>156</v>
      </c>
      <c r="DE32" s="622"/>
      <c r="DF32" s="622"/>
      <c r="DG32" s="622"/>
      <c r="DH32" s="622"/>
      <c r="DI32" s="622"/>
      <c r="DJ32" s="622"/>
      <c r="DK32" s="623"/>
      <c r="DL32" s="627">
        <v>156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22411</v>
      </c>
      <c r="S33" s="622"/>
      <c r="T33" s="622"/>
      <c r="U33" s="622"/>
      <c r="V33" s="622"/>
      <c r="W33" s="622"/>
      <c r="X33" s="622"/>
      <c r="Y33" s="623"/>
      <c r="Z33" s="659">
        <v>0.1</v>
      </c>
      <c r="AA33" s="659"/>
      <c r="AB33" s="659"/>
      <c r="AC33" s="659"/>
      <c r="AD33" s="660">
        <v>13393</v>
      </c>
      <c r="AE33" s="660"/>
      <c r="AF33" s="660"/>
      <c r="AG33" s="660"/>
      <c r="AH33" s="660"/>
      <c r="AI33" s="660"/>
      <c r="AJ33" s="660"/>
      <c r="AK33" s="660"/>
      <c r="AL33" s="624">
        <v>0.2</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99.1</v>
      </c>
      <c r="BH33" s="606"/>
      <c r="BI33" s="606"/>
      <c r="BJ33" s="606"/>
      <c r="BK33" s="606"/>
      <c r="BL33" s="606"/>
      <c r="BM33" s="652">
        <v>95.1</v>
      </c>
      <c r="BN33" s="606"/>
      <c r="BO33" s="606"/>
      <c r="BP33" s="606"/>
      <c r="BQ33" s="669"/>
      <c r="BR33" s="682">
        <v>98.9</v>
      </c>
      <c r="BS33" s="606"/>
      <c r="BT33" s="606"/>
      <c r="BU33" s="606"/>
      <c r="BV33" s="606"/>
      <c r="BW33" s="606"/>
      <c r="BX33" s="652">
        <v>94.8</v>
      </c>
      <c r="BY33" s="606"/>
      <c r="BZ33" s="606"/>
      <c r="CA33" s="606"/>
      <c r="CB33" s="669"/>
      <c r="CD33" s="618" t="s">
        <v>308</v>
      </c>
      <c r="CE33" s="619"/>
      <c r="CF33" s="619"/>
      <c r="CG33" s="619"/>
      <c r="CH33" s="619"/>
      <c r="CI33" s="619"/>
      <c r="CJ33" s="619"/>
      <c r="CK33" s="619"/>
      <c r="CL33" s="619"/>
      <c r="CM33" s="619"/>
      <c r="CN33" s="619"/>
      <c r="CO33" s="619"/>
      <c r="CP33" s="619"/>
      <c r="CQ33" s="620"/>
      <c r="CR33" s="621">
        <v>12412715</v>
      </c>
      <c r="CS33" s="634"/>
      <c r="CT33" s="634"/>
      <c r="CU33" s="634"/>
      <c r="CV33" s="634"/>
      <c r="CW33" s="634"/>
      <c r="CX33" s="634"/>
      <c r="CY33" s="635"/>
      <c r="CZ33" s="624">
        <v>59.6</v>
      </c>
      <c r="DA33" s="636"/>
      <c r="DB33" s="636"/>
      <c r="DC33" s="637"/>
      <c r="DD33" s="627">
        <v>9661601</v>
      </c>
      <c r="DE33" s="634"/>
      <c r="DF33" s="634"/>
      <c r="DG33" s="634"/>
      <c r="DH33" s="634"/>
      <c r="DI33" s="634"/>
      <c r="DJ33" s="634"/>
      <c r="DK33" s="635"/>
      <c r="DL33" s="627">
        <v>3685515</v>
      </c>
      <c r="DM33" s="634"/>
      <c r="DN33" s="634"/>
      <c r="DO33" s="634"/>
      <c r="DP33" s="634"/>
      <c r="DQ33" s="634"/>
      <c r="DR33" s="634"/>
      <c r="DS33" s="634"/>
      <c r="DT33" s="634"/>
      <c r="DU33" s="634"/>
      <c r="DV33" s="635"/>
      <c r="DW33" s="624">
        <v>42.1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4933264</v>
      </c>
      <c r="S34" s="622"/>
      <c r="T34" s="622"/>
      <c r="U34" s="622"/>
      <c r="V34" s="622"/>
      <c r="W34" s="622"/>
      <c r="X34" s="622"/>
      <c r="Y34" s="623"/>
      <c r="Z34" s="659">
        <v>23</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3227563</v>
      </c>
      <c r="CS34" s="622"/>
      <c r="CT34" s="622"/>
      <c r="CU34" s="622"/>
      <c r="CV34" s="622"/>
      <c r="CW34" s="622"/>
      <c r="CX34" s="622"/>
      <c r="CY34" s="623"/>
      <c r="CZ34" s="624">
        <v>15.5</v>
      </c>
      <c r="DA34" s="636"/>
      <c r="DB34" s="636"/>
      <c r="DC34" s="637"/>
      <c r="DD34" s="627">
        <v>2407744</v>
      </c>
      <c r="DE34" s="622"/>
      <c r="DF34" s="622"/>
      <c r="DG34" s="622"/>
      <c r="DH34" s="622"/>
      <c r="DI34" s="622"/>
      <c r="DJ34" s="622"/>
      <c r="DK34" s="623"/>
      <c r="DL34" s="627">
        <v>1218086</v>
      </c>
      <c r="DM34" s="622"/>
      <c r="DN34" s="622"/>
      <c r="DO34" s="622"/>
      <c r="DP34" s="622"/>
      <c r="DQ34" s="622"/>
      <c r="DR34" s="622"/>
      <c r="DS34" s="622"/>
      <c r="DT34" s="622"/>
      <c r="DU34" s="622"/>
      <c r="DV34" s="623"/>
      <c r="DW34" s="624">
        <v>13.9</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2691508</v>
      </c>
      <c r="S35" s="622"/>
      <c r="T35" s="622"/>
      <c r="U35" s="622"/>
      <c r="V35" s="622"/>
      <c r="W35" s="622"/>
      <c r="X35" s="622"/>
      <c r="Y35" s="623"/>
      <c r="Z35" s="659">
        <v>12.5</v>
      </c>
      <c r="AA35" s="659"/>
      <c r="AB35" s="659"/>
      <c r="AC35" s="659"/>
      <c r="AD35" s="660" t="s">
        <v>121</v>
      </c>
      <c r="AE35" s="660"/>
      <c r="AF35" s="660"/>
      <c r="AG35" s="660"/>
      <c r="AH35" s="660"/>
      <c r="AI35" s="660"/>
      <c r="AJ35" s="660"/>
      <c r="AK35" s="660"/>
      <c r="AL35" s="624" t="s">
        <v>121</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300587</v>
      </c>
      <c r="CS35" s="634"/>
      <c r="CT35" s="634"/>
      <c r="CU35" s="634"/>
      <c r="CV35" s="634"/>
      <c r="CW35" s="634"/>
      <c r="CX35" s="634"/>
      <c r="CY35" s="635"/>
      <c r="CZ35" s="624">
        <v>1.4</v>
      </c>
      <c r="DA35" s="636"/>
      <c r="DB35" s="636"/>
      <c r="DC35" s="637"/>
      <c r="DD35" s="627">
        <v>112833</v>
      </c>
      <c r="DE35" s="634"/>
      <c r="DF35" s="634"/>
      <c r="DG35" s="634"/>
      <c r="DH35" s="634"/>
      <c r="DI35" s="634"/>
      <c r="DJ35" s="634"/>
      <c r="DK35" s="635"/>
      <c r="DL35" s="627">
        <v>112833</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298345</v>
      </c>
      <c r="S36" s="622"/>
      <c r="T36" s="622"/>
      <c r="U36" s="622"/>
      <c r="V36" s="622"/>
      <c r="W36" s="622"/>
      <c r="X36" s="622"/>
      <c r="Y36" s="623"/>
      <c r="Z36" s="659">
        <v>1.4</v>
      </c>
      <c r="AA36" s="659"/>
      <c r="AB36" s="659"/>
      <c r="AC36" s="659"/>
      <c r="AD36" s="660" t="s">
        <v>121</v>
      </c>
      <c r="AE36" s="660"/>
      <c r="AF36" s="660"/>
      <c r="AG36" s="660"/>
      <c r="AH36" s="660"/>
      <c r="AI36" s="660"/>
      <c r="AJ36" s="660"/>
      <c r="AK36" s="660"/>
      <c r="AL36" s="624" t="s">
        <v>121</v>
      </c>
      <c r="AM36" s="625"/>
      <c r="AN36" s="625"/>
      <c r="AO36" s="661"/>
      <c r="AP36" s="210"/>
      <c r="AQ36" s="670" t="s">
        <v>316</v>
      </c>
      <c r="AR36" s="671"/>
      <c r="AS36" s="671"/>
      <c r="AT36" s="671"/>
      <c r="AU36" s="671"/>
      <c r="AV36" s="671"/>
      <c r="AW36" s="671"/>
      <c r="AX36" s="671"/>
      <c r="AY36" s="672"/>
      <c r="AZ36" s="676">
        <v>2187404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78708</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3508985</v>
      </c>
      <c r="CS36" s="622"/>
      <c r="CT36" s="622"/>
      <c r="CU36" s="622"/>
      <c r="CV36" s="622"/>
      <c r="CW36" s="622"/>
      <c r="CX36" s="622"/>
      <c r="CY36" s="623"/>
      <c r="CZ36" s="624">
        <v>16.8</v>
      </c>
      <c r="DA36" s="636"/>
      <c r="DB36" s="636"/>
      <c r="DC36" s="637"/>
      <c r="DD36" s="627">
        <v>3175415</v>
      </c>
      <c r="DE36" s="622"/>
      <c r="DF36" s="622"/>
      <c r="DG36" s="622"/>
      <c r="DH36" s="622"/>
      <c r="DI36" s="622"/>
      <c r="DJ36" s="622"/>
      <c r="DK36" s="623"/>
      <c r="DL36" s="627">
        <v>1294460</v>
      </c>
      <c r="DM36" s="622"/>
      <c r="DN36" s="622"/>
      <c r="DO36" s="622"/>
      <c r="DP36" s="622"/>
      <c r="DQ36" s="622"/>
      <c r="DR36" s="622"/>
      <c r="DS36" s="622"/>
      <c r="DT36" s="622"/>
      <c r="DU36" s="622"/>
      <c r="DV36" s="623"/>
      <c r="DW36" s="624">
        <v>14.8</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282182</v>
      </c>
      <c r="S37" s="622"/>
      <c r="T37" s="622"/>
      <c r="U37" s="622"/>
      <c r="V37" s="622"/>
      <c r="W37" s="622"/>
      <c r="X37" s="622"/>
      <c r="Y37" s="623"/>
      <c r="Z37" s="659">
        <v>1.3</v>
      </c>
      <c r="AA37" s="659"/>
      <c r="AB37" s="659"/>
      <c r="AC37" s="659"/>
      <c r="AD37" s="660">
        <v>8404</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572816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23715</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588934</v>
      </c>
      <c r="CS37" s="634"/>
      <c r="CT37" s="634"/>
      <c r="CU37" s="634"/>
      <c r="CV37" s="634"/>
      <c r="CW37" s="634"/>
      <c r="CX37" s="634"/>
      <c r="CY37" s="635"/>
      <c r="CZ37" s="624">
        <v>2.8</v>
      </c>
      <c r="DA37" s="636"/>
      <c r="DB37" s="636"/>
      <c r="DC37" s="637"/>
      <c r="DD37" s="627">
        <v>588934</v>
      </c>
      <c r="DE37" s="634"/>
      <c r="DF37" s="634"/>
      <c r="DG37" s="634"/>
      <c r="DH37" s="634"/>
      <c r="DI37" s="634"/>
      <c r="DJ37" s="634"/>
      <c r="DK37" s="635"/>
      <c r="DL37" s="627">
        <v>549712</v>
      </c>
      <c r="DM37" s="634"/>
      <c r="DN37" s="634"/>
      <c r="DO37" s="634"/>
      <c r="DP37" s="634"/>
      <c r="DQ37" s="634"/>
      <c r="DR37" s="634"/>
      <c r="DS37" s="634"/>
      <c r="DT37" s="634"/>
      <c r="DU37" s="634"/>
      <c r="DV37" s="635"/>
      <c r="DW37" s="624">
        <v>6.3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604594</v>
      </c>
      <c r="S38" s="622"/>
      <c r="T38" s="622"/>
      <c r="U38" s="622"/>
      <c r="V38" s="622"/>
      <c r="W38" s="622"/>
      <c r="X38" s="622"/>
      <c r="Y38" s="623"/>
      <c r="Z38" s="659">
        <v>2.8</v>
      </c>
      <c r="AA38" s="659"/>
      <c r="AB38" s="659"/>
      <c r="AC38" s="659"/>
      <c r="AD38" s="660" t="s">
        <v>121</v>
      </c>
      <c r="AE38" s="660"/>
      <c r="AF38" s="660"/>
      <c r="AG38" s="660"/>
      <c r="AH38" s="660"/>
      <c r="AI38" s="660"/>
      <c r="AJ38" s="660"/>
      <c r="AK38" s="660"/>
      <c r="AL38" s="624" t="s">
        <v>121</v>
      </c>
      <c r="AM38" s="625"/>
      <c r="AN38" s="625"/>
      <c r="AO38" s="661"/>
      <c r="AQ38" s="654" t="s">
        <v>324</v>
      </c>
      <c r="AR38" s="655"/>
      <c r="AS38" s="655"/>
      <c r="AT38" s="655"/>
      <c r="AU38" s="655"/>
      <c r="AV38" s="655"/>
      <c r="AW38" s="655"/>
      <c r="AX38" s="655"/>
      <c r="AY38" s="656"/>
      <c r="AZ38" s="621">
        <v>353240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3799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1251993</v>
      </c>
      <c r="CS38" s="622"/>
      <c r="CT38" s="622"/>
      <c r="CU38" s="622"/>
      <c r="CV38" s="622"/>
      <c r="CW38" s="622"/>
      <c r="CX38" s="622"/>
      <c r="CY38" s="623"/>
      <c r="CZ38" s="624">
        <v>6</v>
      </c>
      <c r="DA38" s="636"/>
      <c r="DB38" s="636"/>
      <c r="DC38" s="637"/>
      <c r="DD38" s="627">
        <v>1017578</v>
      </c>
      <c r="DE38" s="622"/>
      <c r="DF38" s="622"/>
      <c r="DG38" s="622"/>
      <c r="DH38" s="622"/>
      <c r="DI38" s="622"/>
      <c r="DJ38" s="622"/>
      <c r="DK38" s="623"/>
      <c r="DL38" s="627">
        <v>958987</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328</v>
      </c>
      <c r="AR39" s="655"/>
      <c r="AS39" s="655"/>
      <c r="AT39" s="655"/>
      <c r="AU39" s="655"/>
      <c r="AV39" s="655"/>
      <c r="AW39" s="655"/>
      <c r="AX39" s="655"/>
      <c r="AY39" s="656"/>
      <c r="AZ39" s="621">
        <v>9355</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5729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3796941</v>
      </c>
      <c r="CS39" s="634"/>
      <c r="CT39" s="634"/>
      <c r="CU39" s="634"/>
      <c r="CV39" s="634"/>
      <c r="CW39" s="634"/>
      <c r="CX39" s="634"/>
      <c r="CY39" s="635"/>
      <c r="CZ39" s="624">
        <v>18.2</v>
      </c>
      <c r="DA39" s="636"/>
      <c r="DB39" s="636"/>
      <c r="DC39" s="637"/>
      <c r="DD39" s="627">
        <v>2777600</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29994</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332</v>
      </c>
      <c r="AR40" s="655"/>
      <c r="AS40" s="655"/>
      <c r="AT40" s="655"/>
      <c r="AU40" s="655"/>
      <c r="AV40" s="655"/>
      <c r="AW40" s="655"/>
      <c r="AX40" s="655"/>
      <c r="AY40" s="656"/>
      <c r="AZ40" s="621">
        <v>8384</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104</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326646</v>
      </c>
      <c r="CS40" s="622"/>
      <c r="CT40" s="622"/>
      <c r="CU40" s="622"/>
      <c r="CV40" s="622"/>
      <c r="CW40" s="622"/>
      <c r="CX40" s="622"/>
      <c r="CY40" s="623"/>
      <c r="CZ40" s="624">
        <v>1.6</v>
      </c>
      <c r="DA40" s="636"/>
      <c r="DB40" s="636"/>
      <c r="DC40" s="637"/>
      <c r="DD40" s="627">
        <v>170431</v>
      </c>
      <c r="DE40" s="622"/>
      <c r="DF40" s="622"/>
      <c r="DG40" s="622"/>
      <c r="DH40" s="622"/>
      <c r="DI40" s="622"/>
      <c r="DJ40" s="622"/>
      <c r="DK40" s="623"/>
      <c r="DL40" s="627">
        <v>101149</v>
      </c>
      <c r="DM40" s="622"/>
      <c r="DN40" s="622"/>
      <c r="DO40" s="622"/>
      <c r="DP40" s="622"/>
      <c r="DQ40" s="622"/>
      <c r="DR40" s="622"/>
      <c r="DS40" s="622"/>
      <c r="DT40" s="622"/>
      <c r="DU40" s="622"/>
      <c r="DV40" s="623"/>
      <c r="DW40" s="624">
        <v>1.2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21449910</v>
      </c>
      <c r="S41" s="646"/>
      <c r="T41" s="646"/>
      <c r="U41" s="646"/>
      <c r="V41" s="646"/>
      <c r="W41" s="646"/>
      <c r="X41" s="646"/>
      <c r="Y41" s="649"/>
      <c r="Z41" s="650">
        <v>100</v>
      </c>
      <c r="AA41" s="650"/>
      <c r="AB41" s="650"/>
      <c r="AC41" s="650"/>
      <c r="AD41" s="651">
        <v>8713976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297402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946207</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431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1214050</v>
      </c>
      <c r="CS42" s="634"/>
      <c r="CT42" s="634"/>
      <c r="CU42" s="634"/>
      <c r="CV42" s="634"/>
      <c r="CW42" s="634"/>
      <c r="CX42" s="634"/>
      <c r="CY42" s="635"/>
      <c r="CZ42" s="624">
        <v>5.8</v>
      </c>
      <c r="DA42" s="636"/>
      <c r="DB42" s="636"/>
      <c r="DC42" s="637"/>
      <c r="DD42" s="627">
        <v>285033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51470</v>
      </c>
      <c r="CS43" s="634"/>
      <c r="CT43" s="634"/>
      <c r="CU43" s="634"/>
      <c r="CV43" s="634"/>
      <c r="CW43" s="634"/>
      <c r="CX43" s="634"/>
      <c r="CY43" s="635"/>
      <c r="CZ43" s="624">
        <v>0.2</v>
      </c>
      <c r="DA43" s="636"/>
      <c r="DB43" s="636"/>
      <c r="DC43" s="637"/>
      <c r="DD43" s="627">
        <v>47933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1212534</v>
      </c>
      <c r="CS44" s="622"/>
      <c r="CT44" s="622"/>
      <c r="CU44" s="622"/>
      <c r="CV44" s="622"/>
      <c r="CW44" s="622"/>
      <c r="CX44" s="622"/>
      <c r="CY44" s="623"/>
      <c r="CZ44" s="624">
        <v>5.8</v>
      </c>
      <c r="DA44" s="625"/>
      <c r="DB44" s="625"/>
      <c r="DC44" s="626"/>
      <c r="DD44" s="627">
        <v>283517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503970</v>
      </c>
      <c r="CS45" s="634"/>
      <c r="CT45" s="634"/>
      <c r="CU45" s="634"/>
      <c r="CV45" s="634"/>
      <c r="CW45" s="634"/>
      <c r="CX45" s="634"/>
      <c r="CY45" s="635"/>
      <c r="CZ45" s="624">
        <v>2.4</v>
      </c>
      <c r="DA45" s="636"/>
      <c r="DB45" s="636"/>
      <c r="DC45" s="637"/>
      <c r="DD45" s="627">
        <v>11708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598413</v>
      </c>
      <c r="CS46" s="622"/>
      <c r="CT46" s="622"/>
      <c r="CU46" s="622"/>
      <c r="CV46" s="622"/>
      <c r="CW46" s="622"/>
      <c r="CX46" s="622"/>
      <c r="CY46" s="623"/>
      <c r="CZ46" s="624">
        <v>2.9</v>
      </c>
      <c r="DA46" s="625"/>
      <c r="DB46" s="625"/>
      <c r="DC46" s="626"/>
      <c r="DD46" s="627">
        <v>254694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1516</v>
      </c>
      <c r="CS47" s="634"/>
      <c r="CT47" s="634"/>
      <c r="CU47" s="634"/>
      <c r="CV47" s="634"/>
      <c r="CW47" s="634"/>
      <c r="CX47" s="634"/>
      <c r="CY47" s="635"/>
      <c r="CZ47" s="624">
        <v>0</v>
      </c>
      <c r="DA47" s="636"/>
      <c r="DB47" s="636"/>
      <c r="DC47" s="637"/>
      <c r="DD47" s="627">
        <v>1516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20826976</v>
      </c>
      <c r="CS49" s="606"/>
      <c r="CT49" s="606"/>
      <c r="CU49" s="606"/>
      <c r="CV49" s="606"/>
      <c r="CW49" s="606"/>
      <c r="CX49" s="606"/>
      <c r="CY49" s="607"/>
      <c r="CZ49" s="608">
        <v>100</v>
      </c>
      <c r="DA49" s="609"/>
      <c r="DB49" s="609"/>
      <c r="DC49" s="610"/>
      <c r="DD49" s="611">
        <v>15192101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YxsnEMx7SyDthQSX5mza8YtLtHtlK7w8c2g+MYOFCQVPbPa2+A9p+g9MBHQDdlUyTucml9ROsQpOuv5Cn/JGQ==" saltValue="mJfgxA/sSH//EjzTh8MM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21468</v>
      </c>
      <c r="R7" s="1103"/>
      <c r="S7" s="1103"/>
      <c r="T7" s="1103"/>
      <c r="U7" s="1103"/>
      <c r="V7" s="1103">
        <v>20845</v>
      </c>
      <c r="W7" s="1103"/>
      <c r="X7" s="1103"/>
      <c r="Y7" s="1103"/>
      <c r="Z7" s="1103"/>
      <c r="AA7" s="1103">
        <v>623</v>
      </c>
      <c r="AB7" s="1103"/>
      <c r="AC7" s="1103"/>
      <c r="AD7" s="1103"/>
      <c r="AE7" s="1104"/>
      <c r="AF7" s="1105">
        <v>379</v>
      </c>
      <c r="AG7" s="1106"/>
      <c r="AH7" s="1106"/>
      <c r="AI7" s="1106"/>
      <c r="AJ7" s="1107"/>
      <c r="AK7" s="1108">
        <v>2692</v>
      </c>
      <c r="AL7" s="1109"/>
      <c r="AM7" s="1109"/>
      <c r="AN7" s="1109"/>
      <c r="AO7" s="1109"/>
      <c r="AP7" s="1109">
        <v>15243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-1</v>
      </c>
      <c r="CI7" s="1097"/>
      <c r="CJ7" s="1097"/>
      <c r="CK7" s="1097"/>
      <c r="CL7" s="1098"/>
      <c r="CM7" s="1096">
        <v>91</v>
      </c>
      <c r="CN7" s="1097"/>
      <c r="CO7" s="1097"/>
      <c r="CP7" s="1097"/>
      <c r="CQ7" s="1098"/>
      <c r="CR7" s="1096">
        <v>45</v>
      </c>
      <c r="CS7" s="1097"/>
      <c r="CT7" s="1097"/>
      <c r="CU7" s="1097"/>
      <c r="CV7" s="1098"/>
      <c r="CW7" s="1096">
        <v>78</v>
      </c>
      <c r="CX7" s="1097"/>
      <c r="CY7" s="1097"/>
      <c r="CZ7" s="1097"/>
      <c r="DA7" s="1098"/>
      <c r="DB7" s="1096" t="s">
        <v>550</v>
      </c>
      <c r="DC7" s="1097"/>
      <c r="DD7" s="1097"/>
      <c r="DE7" s="1097"/>
      <c r="DF7" s="1098"/>
      <c r="DG7" s="1096" t="s">
        <v>550</v>
      </c>
      <c r="DH7" s="1097"/>
      <c r="DI7" s="1097"/>
      <c r="DJ7" s="1097"/>
      <c r="DK7" s="1098"/>
      <c r="DL7" s="1096" t="s">
        <v>550</v>
      </c>
      <c r="DM7" s="1097"/>
      <c r="DN7" s="1097"/>
      <c r="DO7" s="1097"/>
      <c r="DP7" s="1098"/>
      <c r="DQ7" s="1096" t="s">
        <v>550</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1</v>
      </c>
      <c r="CI8" s="990"/>
      <c r="CJ8" s="990"/>
      <c r="CK8" s="990"/>
      <c r="CL8" s="991"/>
      <c r="CM8" s="989">
        <v>19</v>
      </c>
      <c r="CN8" s="990"/>
      <c r="CO8" s="990"/>
      <c r="CP8" s="990"/>
      <c r="CQ8" s="991"/>
      <c r="CR8" s="989">
        <v>10</v>
      </c>
      <c r="CS8" s="990"/>
      <c r="CT8" s="990"/>
      <c r="CU8" s="990"/>
      <c r="CV8" s="991"/>
      <c r="CW8" s="989">
        <v>10</v>
      </c>
      <c r="CX8" s="990"/>
      <c r="CY8" s="990"/>
      <c r="CZ8" s="990"/>
      <c r="DA8" s="991"/>
      <c r="DB8" s="989" t="s">
        <v>550</v>
      </c>
      <c r="DC8" s="990"/>
      <c r="DD8" s="990"/>
      <c r="DE8" s="990"/>
      <c r="DF8" s="991"/>
      <c r="DG8" s="989" t="s">
        <v>550</v>
      </c>
      <c r="DH8" s="990"/>
      <c r="DI8" s="990"/>
      <c r="DJ8" s="990"/>
      <c r="DK8" s="991"/>
      <c r="DL8" s="989" t="s">
        <v>550</v>
      </c>
      <c r="DM8" s="990"/>
      <c r="DN8" s="990"/>
      <c r="DO8" s="990"/>
      <c r="DP8" s="991"/>
      <c r="DQ8" s="989" t="s">
        <v>550</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560</v>
      </c>
      <c r="BT9" s="993"/>
      <c r="BU9" s="993"/>
      <c r="BV9" s="993"/>
      <c r="BW9" s="993"/>
      <c r="BX9" s="993"/>
      <c r="BY9" s="993"/>
      <c r="BZ9" s="993"/>
      <c r="CA9" s="993"/>
      <c r="CB9" s="993"/>
      <c r="CC9" s="993"/>
      <c r="CD9" s="993"/>
      <c r="CE9" s="993"/>
      <c r="CF9" s="993"/>
      <c r="CG9" s="1014"/>
      <c r="CH9" s="989">
        <v>8</v>
      </c>
      <c r="CI9" s="990"/>
      <c r="CJ9" s="990"/>
      <c r="CK9" s="990"/>
      <c r="CL9" s="991"/>
      <c r="CM9" s="989">
        <v>51</v>
      </c>
      <c r="CN9" s="990"/>
      <c r="CO9" s="990"/>
      <c r="CP9" s="990"/>
      <c r="CQ9" s="991"/>
      <c r="CR9" s="989">
        <v>50</v>
      </c>
      <c r="CS9" s="990"/>
      <c r="CT9" s="990"/>
      <c r="CU9" s="990"/>
      <c r="CV9" s="991"/>
      <c r="CW9" s="989" t="s">
        <v>550</v>
      </c>
      <c r="CX9" s="990"/>
      <c r="CY9" s="990"/>
      <c r="CZ9" s="990"/>
      <c r="DA9" s="991"/>
      <c r="DB9" s="989" t="s">
        <v>550</v>
      </c>
      <c r="DC9" s="990"/>
      <c r="DD9" s="990"/>
      <c r="DE9" s="990"/>
      <c r="DF9" s="991"/>
      <c r="DG9" s="989" t="s">
        <v>550</v>
      </c>
      <c r="DH9" s="990"/>
      <c r="DI9" s="990"/>
      <c r="DJ9" s="990"/>
      <c r="DK9" s="991"/>
      <c r="DL9" s="989" t="s">
        <v>550</v>
      </c>
      <c r="DM9" s="990"/>
      <c r="DN9" s="990"/>
      <c r="DO9" s="990"/>
      <c r="DP9" s="991"/>
      <c r="DQ9" s="989" t="s">
        <v>550</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561</v>
      </c>
      <c r="BT10" s="993"/>
      <c r="BU10" s="993"/>
      <c r="BV10" s="993"/>
      <c r="BW10" s="993"/>
      <c r="BX10" s="993"/>
      <c r="BY10" s="993"/>
      <c r="BZ10" s="993"/>
      <c r="CA10" s="993"/>
      <c r="CB10" s="993"/>
      <c r="CC10" s="993"/>
      <c r="CD10" s="993"/>
      <c r="CE10" s="993"/>
      <c r="CF10" s="993"/>
      <c r="CG10" s="1014"/>
      <c r="CH10" s="989">
        <v>-843</v>
      </c>
      <c r="CI10" s="990"/>
      <c r="CJ10" s="990"/>
      <c r="CK10" s="990"/>
      <c r="CL10" s="991"/>
      <c r="CM10" s="989">
        <v>73</v>
      </c>
      <c r="CN10" s="990"/>
      <c r="CO10" s="990"/>
      <c r="CP10" s="990"/>
      <c r="CQ10" s="991"/>
      <c r="CR10" s="989">
        <v>75</v>
      </c>
      <c r="CS10" s="990"/>
      <c r="CT10" s="990"/>
      <c r="CU10" s="990"/>
      <c r="CV10" s="991"/>
      <c r="CW10" s="989">
        <v>149</v>
      </c>
      <c r="CX10" s="990"/>
      <c r="CY10" s="990"/>
      <c r="CZ10" s="990"/>
      <c r="DA10" s="991"/>
      <c r="DB10" s="989" t="s">
        <v>550</v>
      </c>
      <c r="DC10" s="990"/>
      <c r="DD10" s="990"/>
      <c r="DE10" s="990"/>
      <c r="DF10" s="991"/>
      <c r="DG10" s="989" t="s">
        <v>550</v>
      </c>
      <c r="DH10" s="990"/>
      <c r="DI10" s="990"/>
      <c r="DJ10" s="990"/>
      <c r="DK10" s="991"/>
      <c r="DL10" s="989" t="s">
        <v>550</v>
      </c>
      <c r="DM10" s="990"/>
      <c r="DN10" s="990"/>
      <c r="DO10" s="990"/>
      <c r="DP10" s="991"/>
      <c r="DQ10" s="989" t="s">
        <v>550</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21457</v>
      </c>
      <c r="R23" s="1061"/>
      <c r="S23" s="1061"/>
      <c r="T23" s="1061"/>
      <c r="U23" s="1061"/>
      <c r="V23" s="1061">
        <v>20834</v>
      </c>
      <c r="W23" s="1061"/>
      <c r="X23" s="1061"/>
      <c r="Y23" s="1061"/>
      <c r="Z23" s="1061"/>
      <c r="AA23" s="1061">
        <v>623</v>
      </c>
      <c r="AB23" s="1061"/>
      <c r="AC23" s="1061"/>
      <c r="AD23" s="1061"/>
      <c r="AE23" s="1068"/>
      <c r="AF23" s="1069">
        <v>379</v>
      </c>
      <c r="AG23" s="1061"/>
      <c r="AH23" s="1061"/>
      <c r="AI23" s="1061"/>
      <c r="AJ23" s="1070"/>
      <c r="AK23" s="1071"/>
      <c r="AL23" s="1072"/>
      <c r="AM23" s="1072"/>
      <c r="AN23" s="1072"/>
      <c r="AO23" s="1072"/>
      <c r="AP23" s="1061">
        <v>15243</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3438</v>
      </c>
      <c r="R28" s="1051"/>
      <c r="S28" s="1051"/>
      <c r="T28" s="1051"/>
      <c r="U28" s="1051"/>
      <c r="V28" s="1051">
        <v>3359</v>
      </c>
      <c r="W28" s="1051"/>
      <c r="X28" s="1051"/>
      <c r="Y28" s="1051"/>
      <c r="Z28" s="1051"/>
      <c r="AA28" s="1051">
        <v>79</v>
      </c>
      <c r="AB28" s="1051"/>
      <c r="AC28" s="1051"/>
      <c r="AD28" s="1051"/>
      <c r="AE28" s="1052"/>
      <c r="AF28" s="1053">
        <v>79</v>
      </c>
      <c r="AG28" s="1051"/>
      <c r="AH28" s="1051"/>
      <c r="AI28" s="1051"/>
      <c r="AJ28" s="1054"/>
      <c r="AK28" s="1042">
        <v>297</v>
      </c>
      <c r="AL28" s="1043"/>
      <c r="AM28" s="1043"/>
      <c r="AN28" s="1043"/>
      <c r="AO28" s="1043"/>
      <c r="AP28" s="1043" t="s">
        <v>549</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3295</v>
      </c>
      <c r="R29" s="1039"/>
      <c r="S29" s="1039"/>
      <c r="T29" s="1039"/>
      <c r="U29" s="1039"/>
      <c r="V29" s="1039">
        <v>3252</v>
      </c>
      <c r="W29" s="1039"/>
      <c r="X29" s="1039"/>
      <c r="Y29" s="1039"/>
      <c r="Z29" s="1039"/>
      <c r="AA29" s="1039">
        <v>44</v>
      </c>
      <c r="AB29" s="1039"/>
      <c r="AC29" s="1039"/>
      <c r="AD29" s="1039"/>
      <c r="AE29" s="1040"/>
      <c r="AF29" s="1035">
        <v>44</v>
      </c>
      <c r="AG29" s="1036"/>
      <c r="AH29" s="1036"/>
      <c r="AI29" s="1036"/>
      <c r="AJ29" s="1037"/>
      <c r="AK29" s="980">
        <v>484</v>
      </c>
      <c r="AL29" s="971"/>
      <c r="AM29" s="971"/>
      <c r="AN29" s="971"/>
      <c r="AO29" s="971"/>
      <c r="AP29" s="971" t="s">
        <v>549</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460</v>
      </c>
      <c r="R30" s="1039"/>
      <c r="S30" s="1039"/>
      <c r="T30" s="1039"/>
      <c r="U30" s="1039"/>
      <c r="V30" s="1039">
        <v>454</v>
      </c>
      <c r="W30" s="1039"/>
      <c r="X30" s="1039"/>
      <c r="Y30" s="1039"/>
      <c r="Z30" s="1039"/>
      <c r="AA30" s="1039">
        <v>7</v>
      </c>
      <c r="AB30" s="1039"/>
      <c r="AC30" s="1039"/>
      <c r="AD30" s="1039"/>
      <c r="AE30" s="1040"/>
      <c r="AF30" s="1035">
        <v>7</v>
      </c>
      <c r="AG30" s="1036"/>
      <c r="AH30" s="1036"/>
      <c r="AI30" s="1036"/>
      <c r="AJ30" s="1037"/>
      <c r="AK30" s="980">
        <v>118</v>
      </c>
      <c r="AL30" s="971"/>
      <c r="AM30" s="971"/>
      <c r="AN30" s="971"/>
      <c r="AO30" s="971"/>
      <c r="AP30" s="971" t="s">
        <v>549</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902</v>
      </c>
      <c r="R31" s="1039"/>
      <c r="S31" s="1039"/>
      <c r="T31" s="1039"/>
      <c r="U31" s="1039"/>
      <c r="V31" s="1039">
        <v>947</v>
      </c>
      <c r="W31" s="1039"/>
      <c r="X31" s="1039"/>
      <c r="Y31" s="1039"/>
      <c r="Z31" s="1039"/>
      <c r="AA31" s="1039">
        <v>-46</v>
      </c>
      <c r="AB31" s="1039"/>
      <c r="AC31" s="1039"/>
      <c r="AD31" s="1039"/>
      <c r="AE31" s="1040"/>
      <c r="AF31" s="1035">
        <v>672</v>
      </c>
      <c r="AG31" s="1036"/>
      <c r="AH31" s="1036"/>
      <c r="AI31" s="1036"/>
      <c r="AJ31" s="1037"/>
      <c r="AK31" s="980">
        <v>9</v>
      </c>
      <c r="AL31" s="971"/>
      <c r="AM31" s="971"/>
      <c r="AN31" s="971"/>
      <c r="AO31" s="971"/>
      <c r="AP31" s="971">
        <v>576</v>
      </c>
      <c r="AQ31" s="971"/>
      <c r="AR31" s="971"/>
      <c r="AS31" s="971"/>
      <c r="AT31" s="971"/>
      <c r="AU31" s="971">
        <v>50</v>
      </c>
      <c r="AV31" s="971"/>
      <c r="AW31" s="971"/>
      <c r="AX31" s="971"/>
      <c r="AY31" s="971"/>
      <c r="AZ31" s="1041" t="s">
        <v>550</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1022</v>
      </c>
      <c r="R32" s="1039"/>
      <c r="S32" s="1039"/>
      <c r="T32" s="1039"/>
      <c r="U32" s="1039"/>
      <c r="V32" s="1039">
        <v>987</v>
      </c>
      <c r="W32" s="1039"/>
      <c r="X32" s="1039"/>
      <c r="Y32" s="1039"/>
      <c r="Z32" s="1039"/>
      <c r="AA32" s="1039">
        <v>35</v>
      </c>
      <c r="AB32" s="1039"/>
      <c r="AC32" s="1039"/>
      <c r="AD32" s="1039"/>
      <c r="AE32" s="1040"/>
      <c r="AF32" s="1035">
        <v>158</v>
      </c>
      <c r="AG32" s="1036"/>
      <c r="AH32" s="1036"/>
      <c r="AI32" s="1036"/>
      <c r="AJ32" s="1037"/>
      <c r="AK32" s="980">
        <v>573</v>
      </c>
      <c r="AL32" s="971"/>
      <c r="AM32" s="971"/>
      <c r="AN32" s="971"/>
      <c r="AO32" s="971"/>
      <c r="AP32" s="971">
        <v>8000</v>
      </c>
      <c r="AQ32" s="971"/>
      <c r="AR32" s="971"/>
      <c r="AS32" s="971"/>
      <c r="AT32" s="971"/>
      <c r="AU32" s="971">
        <v>7056</v>
      </c>
      <c r="AV32" s="971"/>
      <c r="AW32" s="971"/>
      <c r="AX32" s="971"/>
      <c r="AY32" s="971"/>
      <c r="AZ32" s="1041" t="s">
        <v>550</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90</v>
      </c>
      <c r="R33" s="1039"/>
      <c r="S33" s="1039"/>
      <c r="T33" s="1039"/>
      <c r="U33" s="1039"/>
      <c r="V33" s="1039">
        <v>90</v>
      </c>
      <c r="W33" s="1039"/>
      <c r="X33" s="1039"/>
      <c r="Y33" s="1039"/>
      <c r="Z33" s="1039"/>
      <c r="AA33" s="1039" t="s">
        <v>549</v>
      </c>
      <c r="AB33" s="1039"/>
      <c r="AC33" s="1039"/>
      <c r="AD33" s="1039"/>
      <c r="AE33" s="1040"/>
      <c r="AF33" s="1035" t="s">
        <v>121</v>
      </c>
      <c r="AG33" s="1036"/>
      <c r="AH33" s="1036"/>
      <c r="AI33" s="1036"/>
      <c r="AJ33" s="1037"/>
      <c r="AK33" s="980">
        <v>8</v>
      </c>
      <c r="AL33" s="971"/>
      <c r="AM33" s="971"/>
      <c r="AN33" s="971"/>
      <c r="AO33" s="971"/>
      <c r="AP33" s="971" t="s">
        <v>549</v>
      </c>
      <c r="AQ33" s="971"/>
      <c r="AR33" s="971"/>
      <c r="AS33" s="971"/>
      <c r="AT33" s="971"/>
      <c r="AU33" s="971" t="s">
        <v>550</v>
      </c>
      <c r="AV33" s="971"/>
      <c r="AW33" s="971"/>
      <c r="AX33" s="971"/>
      <c r="AY33" s="971"/>
      <c r="AZ33" s="1041" t="s">
        <v>550</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959</v>
      </c>
      <c r="AG63" s="959"/>
      <c r="AH63" s="959"/>
      <c r="AI63" s="959"/>
      <c r="AJ63" s="1022"/>
      <c r="AK63" s="1023"/>
      <c r="AL63" s="963"/>
      <c r="AM63" s="963"/>
      <c r="AN63" s="963"/>
      <c r="AO63" s="963"/>
      <c r="AP63" s="959">
        <v>8576</v>
      </c>
      <c r="AQ63" s="959"/>
      <c r="AR63" s="959"/>
      <c r="AS63" s="959"/>
      <c r="AT63" s="959"/>
      <c r="AU63" s="959">
        <v>7105</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5618</v>
      </c>
      <c r="R68" s="982"/>
      <c r="S68" s="982"/>
      <c r="T68" s="982"/>
      <c r="U68" s="982"/>
      <c r="V68" s="982">
        <v>5520</v>
      </c>
      <c r="W68" s="982"/>
      <c r="X68" s="982"/>
      <c r="Y68" s="982"/>
      <c r="Z68" s="982"/>
      <c r="AA68" s="982">
        <v>98</v>
      </c>
      <c r="AB68" s="982"/>
      <c r="AC68" s="982"/>
      <c r="AD68" s="982"/>
      <c r="AE68" s="982"/>
      <c r="AF68" s="982">
        <v>98</v>
      </c>
      <c r="AG68" s="982"/>
      <c r="AH68" s="982"/>
      <c r="AI68" s="982"/>
      <c r="AJ68" s="982"/>
      <c r="AK68" s="982">
        <v>178</v>
      </c>
      <c r="AL68" s="982"/>
      <c r="AM68" s="982"/>
      <c r="AN68" s="982"/>
      <c r="AO68" s="982"/>
      <c r="AP68" s="982">
        <v>4115</v>
      </c>
      <c r="AQ68" s="982"/>
      <c r="AR68" s="982"/>
      <c r="AS68" s="982"/>
      <c r="AT68" s="982"/>
      <c r="AU68" s="982">
        <v>471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10858</v>
      </c>
      <c r="R69" s="971"/>
      <c r="S69" s="971"/>
      <c r="T69" s="971"/>
      <c r="U69" s="971"/>
      <c r="V69" s="971">
        <v>12411</v>
      </c>
      <c r="W69" s="971"/>
      <c r="X69" s="971"/>
      <c r="Y69" s="971"/>
      <c r="Z69" s="971"/>
      <c r="AA69" s="971">
        <v>-1553</v>
      </c>
      <c r="AB69" s="971"/>
      <c r="AC69" s="971"/>
      <c r="AD69" s="971"/>
      <c r="AE69" s="971"/>
      <c r="AF69" s="971" t="s">
        <v>550</v>
      </c>
      <c r="AG69" s="971"/>
      <c r="AH69" s="971"/>
      <c r="AI69" s="971"/>
      <c r="AJ69" s="971"/>
      <c r="AK69" s="971">
        <v>1748</v>
      </c>
      <c r="AL69" s="971"/>
      <c r="AM69" s="971"/>
      <c r="AN69" s="971"/>
      <c r="AO69" s="971"/>
      <c r="AP69" s="971">
        <v>5657</v>
      </c>
      <c r="AQ69" s="971"/>
      <c r="AR69" s="971"/>
      <c r="AS69" s="971"/>
      <c r="AT69" s="971"/>
      <c r="AU69" s="971">
        <v>913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860</v>
      </c>
      <c r="R70" s="971"/>
      <c r="S70" s="971"/>
      <c r="T70" s="971"/>
      <c r="U70" s="971"/>
      <c r="V70" s="971">
        <v>858</v>
      </c>
      <c r="W70" s="971"/>
      <c r="X70" s="971"/>
      <c r="Y70" s="971"/>
      <c r="Z70" s="971"/>
      <c r="AA70" s="971">
        <v>2</v>
      </c>
      <c r="AB70" s="971"/>
      <c r="AC70" s="971"/>
      <c r="AD70" s="971"/>
      <c r="AE70" s="971"/>
      <c r="AF70" s="971">
        <v>2</v>
      </c>
      <c r="AG70" s="971"/>
      <c r="AH70" s="971"/>
      <c r="AI70" s="971"/>
      <c r="AJ70" s="971"/>
      <c r="AK70" s="971">
        <v>2</v>
      </c>
      <c r="AL70" s="971"/>
      <c r="AM70" s="971"/>
      <c r="AN70" s="971"/>
      <c r="AO70" s="971"/>
      <c r="AP70" s="971" t="s">
        <v>550</v>
      </c>
      <c r="AQ70" s="971"/>
      <c r="AR70" s="971"/>
      <c r="AS70" s="971"/>
      <c r="AT70" s="971"/>
      <c r="AU70" s="971" t="s">
        <v>550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10670</v>
      </c>
      <c r="R71" s="971"/>
      <c r="S71" s="971"/>
      <c r="T71" s="971"/>
      <c r="U71" s="971"/>
      <c r="V71" s="971">
        <v>10603</v>
      </c>
      <c r="W71" s="971"/>
      <c r="X71" s="971"/>
      <c r="Y71" s="971"/>
      <c r="Z71" s="971"/>
      <c r="AA71" s="971">
        <v>67</v>
      </c>
      <c r="AB71" s="971"/>
      <c r="AC71" s="971"/>
      <c r="AD71" s="971"/>
      <c r="AE71" s="971"/>
      <c r="AF71" s="971">
        <v>67</v>
      </c>
      <c r="AG71" s="971"/>
      <c r="AH71" s="971"/>
      <c r="AI71" s="971"/>
      <c r="AJ71" s="971"/>
      <c r="AK71" s="971" t="s">
        <v>550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243</v>
      </c>
      <c r="R72" s="971"/>
      <c r="S72" s="971"/>
      <c r="T72" s="971"/>
      <c r="U72" s="971"/>
      <c r="V72" s="971">
        <v>238</v>
      </c>
      <c r="W72" s="971"/>
      <c r="X72" s="971"/>
      <c r="Y72" s="971"/>
      <c r="Z72" s="971"/>
      <c r="AA72" s="971">
        <v>5</v>
      </c>
      <c r="AB72" s="971"/>
      <c r="AC72" s="971"/>
      <c r="AD72" s="971"/>
      <c r="AE72" s="971"/>
      <c r="AF72" s="971">
        <v>5</v>
      </c>
      <c r="AG72" s="971"/>
      <c r="AH72" s="971"/>
      <c r="AI72" s="971"/>
      <c r="AJ72" s="971"/>
      <c r="AK72" s="971">
        <v>3</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967</v>
      </c>
      <c r="R73" s="971"/>
      <c r="S73" s="971"/>
      <c r="T73" s="971"/>
      <c r="U73" s="971"/>
      <c r="V73" s="971">
        <v>732</v>
      </c>
      <c r="W73" s="971"/>
      <c r="X73" s="971"/>
      <c r="Y73" s="971"/>
      <c r="Z73" s="971"/>
      <c r="AA73" s="971">
        <v>236</v>
      </c>
      <c r="AB73" s="971"/>
      <c r="AC73" s="971"/>
      <c r="AD73" s="971"/>
      <c r="AE73" s="971"/>
      <c r="AF73" s="971">
        <v>236</v>
      </c>
      <c r="AG73" s="971"/>
      <c r="AH73" s="971"/>
      <c r="AI73" s="971"/>
      <c r="AJ73" s="971"/>
      <c r="AK73" s="971">
        <v>510</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557</v>
      </c>
      <c r="C74" s="975"/>
      <c r="D74" s="975"/>
      <c r="E74" s="975"/>
      <c r="F74" s="975"/>
      <c r="G74" s="975"/>
      <c r="H74" s="975"/>
      <c r="I74" s="975"/>
      <c r="J74" s="975"/>
      <c r="K74" s="975"/>
      <c r="L74" s="975"/>
      <c r="M74" s="975"/>
      <c r="N74" s="975"/>
      <c r="O74" s="975"/>
      <c r="P74" s="976"/>
      <c r="Q74" s="977">
        <v>294625</v>
      </c>
      <c r="R74" s="971"/>
      <c r="S74" s="971"/>
      <c r="T74" s="971"/>
      <c r="U74" s="971"/>
      <c r="V74" s="971">
        <v>290389</v>
      </c>
      <c r="W74" s="971"/>
      <c r="X74" s="971"/>
      <c r="Y74" s="971"/>
      <c r="Z74" s="971"/>
      <c r="AA74" s="971">
        <v>4236</v>
      </c>
      <c r="AB74" s="971"/>
      <c r="AC74" s="971"/>
      <c r="AD74" s="971"/>
      <c r="AE74" s="971"/>
      <c r="AF74" s="971">
        <v>4236</v>
      </c>
      <c r="AG74" s="971"/>
      <c r="AH74" s="971"/>
      <c r="AI74" s="971"/>
      <c r="AJ74" s="971"/>
      <c r="AK74" s="971">
        <v>5909</v>
      </c>
      <c r="AL74" s="971"/>
      <c r="AM74" s="971"/>
      <c r="AN74" s="971"/>
      <c r="AO74" s="971"/>
      <c r="AP74" s="971" t="s">
        <v>550</v>
      </c>
      <c r="AQ74" s="971"/>
      <c r="AR74" s="971"/>
      <c r="AS74" s="971"/>
      <c r="AT74" s="971"/>
      <c r="AU74" s="971" t="s">
        <v>550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4644</v>
      </c>
      <c r="AG88" s="959"/>
      <c r="AH88" s="959"/>
      <c r="AI88" s="959"/>
      <c r="AJ88" s="959"/>
      <c r="AK88" s="963"/>
      <c r="AL88" s="963"/>
      <c r="AM88" s="963"/>
      <c r="AN88" s="963"/>
      <c r="AO88" s="963"/>
      <c r="AP88" s="959">
        <v>9772</v>
      </c>
      <c r="AQ88" s="959"/>
      <c r="AR88" s="959"/>
      <c r="AS88" s="959"/>
      <c r="AT88" s="959"/>
      <c r="AU88" s="959">
        <v>1384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180</v>
      </c>
      <c r="CS102" s="953"/>
      <c r="CT102" s="953"/>
      <c r="CU102" s="953"/>
      <c r="CV102" s="954"/>
      <c r="CW102" s="952">
        <v>237</v>
      </c>
      <c r="CX102" s="953"/>
      <c r="CY102" s="953"/>
      <c r="CZ102" s="953"/>
      <c r="DA102" s="954"/>
      <c r="DB102" s="952" t="s">
        <v>550</v>
      </c>
      <c r="DC102" s="953"/>
      <c r="DD102" s="953"/>
      <c r="DE102" s="953"/>
      <c r="DF102" s="954"/>
      <c r="DG102" s="952" t="s">
        <v>550</v>
      </c>
      <c r="DH102" s="953"/>
      <c r="DI102" s="953"/>
      <c r="DJ102" s="953"/>
      <c r="DK102" s="954"/>
      <c r="DL102" s="952" t="s">
        <v>550</v>
      </c>
      <c r="DM102" s="953"/>
      <c r="DN102" s="953"/>
      <c r="DO102" s="953"/>
      <c r="DP102" s="954"/>
      <c r="DQ102" s="952" t="s">
        <v>550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1331151</v>
      </c>
      <c r="AB110" s="889"/>
      <c r="AC110" s="889"/>
      <c r="AD110" s="889"/>
      <c r="AE110" s="890"/>
      <c r="AF110" s="891">
        <v>1417542</v>
      </c>
      <c r="AG110" s="889"/>
      <c r="AH110" s="889"/>
      <c r="AI110" s="889"/>
      <c r="AJ110" s="890"/>
      <c r="AK110" s="891">
        <v>1570678</v>
      </c>
      <c r="AL110" s="889"/>
      <c r="AM110" s="889"/>
      <c r="AN110" s="889"/>
      <c r="AO110" s="890"/>
      <c r="AP110" s="892">
        <v>21.3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16108282</v>
      </c>
      <c r="BR110" s="842"/>
      <c r="BS110" s="842"/>
      <c r="BT110" s="842"/>
      <c r="BU110" s="842"/>
      <c r="BV110" s="842">
        <v>16154848</v>
      </c>
      <c r="BW110" s="842"/>
      <c r="BX110" s="842"/>
      <c r="BY110" s="842"/>
      <c r="BZ110" s="842"/>
      <c r="CA110" s="842">
        <v>15242660</v>
      </c>
      <c r="CB110" s="842"/>
      <c r="CC110" s="842"/>
      <c r="CD110" s="842"/>
      <c r="CE110" s="842"/>
      <c r="CF110" s="866">
        <v>206.4</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6973153</v>
      </c>
      <c r="BR112" s="817"/>
      <c r="BS112" s="817"/>
      <c r="BT112" s="817"/>
      <c r="BU112" s="817"/>
      <c r="BV112" s="817">
        <v>6766538</v>
      </c>
      <c r="BW112" s="817"/>
      <c r="BX112" s="817"/>
      <c r="BY112" s="817"/>
      <c r="BZ112" s="817"/>
      <c r="CA112" s="817">
        <v>7105394</v>
      </c>
      <c r="CB112" s="817"/>
      <c r="CC112" s="817"/>
      <c r="CD112" s="817"/>
      <c r="CE112" s="817"/>
      <c r="CF112" s="875">
        <v>96.2</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576269</v>
      </c>
      <c r="AB113" s="919"/>
      <c r="AC113" s="919"/>
      <c r="AD113" s="919"/>
      <c r="AE113" s="920"/>
      <c r="AF113" s="921">
        <v>646214</v>
      </c>
      <c r="AG113" s="919"/>
      <c r="AH113" s="919"/>
      <c r="AI113" s="919"/>
      <c r="AJ113" s="920"/>
      <c r="AK113" s="921">
        <v>418659</v>
      </c>
      <c r="AL113" s="919"/>
      <c r="AM113" s="919"/>
      <c r="AN113" s="919"/>
      <c r="AO113" s="920"/>
      <c r="AP113" s="922">
        <v>5.7</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1466922</v>
      </c>
      <c r="BR113" s="817"/>
      <c r="BS113" s="817"/>
      <c r="BT113" s="817"/>
      <c r="BU113" s="817"/>
      <c r="BV113" s="817">
        <v>1433728</v>
      </c>
      <c r="BW113" s="817"/>
      <c r="BX113" s="817"/>
      <c r="BY113" s="817"/>
      <c r="BZ113" s="817"/>
      <c r="CA113" s="817">
        <v>1384462</v>
      </c>
      <c r="CB113" s="817"/>
      <c r="CC113" s="817"/>
      <c r="CD113" s="817"/>
      <c r="CE113" s="817"/>
      <c r="CF113" s="875">
        <v>18.8</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165385</v>
      </c>
      <c r="AB114" s="780"/>
      <c r="AC114" s="780"/>
      <c r="AD114" s="780"/>
      <c r="AE114" s="781"/>
      <c r="AF114" s="782">
        <v>162406</v>
      </c>
      <c r="AG114" s="780"/>
      <c r="AH114" s="780"/>
      <c r="AI114" s="780"/>
      <c r="AJ114" s="781"/>
      <c r="AK114" s="782">
        <v>178945</v>
      </c>
      <c r="AL114" s="780"/>
      <c r="AM114" s="780"/>
      <c r="AN114" s="780"/>
      <c r="AO114" s="781"/>
      <c r="AP114" s="824">
        <v>2.4</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1601791</v>
      </c>
      <c r="BR114" s="817"/>
      <c r="BS114" s="817"/>
      <c r="BT114" s="817"/>
      <c r="BU114" s="817"/>
      <c r="BV114" s="817">
        <v>1605538</v>
      </c>
      <c r="BW114" s="817"/>
      <c r="BX114" s="817"/>
      <c r="BY114" s="817"/>
      <c r="BZ114" s="817"/>
      <c r="CA114" s="817">
        <v>1863056</v>
      </c>
      <c r="CB114" s="817"/>
      <c r="CC114" s="817"/>
      <c r="CD114" s="817"/>
      <c r="CE114" s="817"/>
      <c r="CF114" s="875">
        <v>25.2</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5182</v>
      </c>
      <c r="AB115" s="919"/>
      <c r="AC115" s="919"/>
      <c r="AD115" s="919"/>
      <c r="AE115" s="920"/>
      <c r="AF115" s="921">
        <v>6163</v>
      </c>
      <c r="AG115" s="919"/>
      <c r="AH115" s="919"/>
      <c r="AI115" s="919"/>
      <c r="AJ115" s="920"/>
      <c r="AK115" s="921">
        <v>3627</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2077987</v>
      </c>
      <c r="AB117" s="903"/>
      <c r="AC117" s="903"/>
      <c r="AD117" s="903"/>
      <c r="AE117" s="904"/>
      <c r="AF117" s="905">
        <v>2232325</v>
      </c>
      <c r="AG117" s="903"/>
      <c r="AH117" s="903"/>
      <c r="AI117" s="903"/>
      <c r="AJ117" s="904"/>
      <c r="AK117" s="905">
        <v>2171909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v>117049</v>
      </c>
      <c r="CB118" s="845"/>
      <c r="CC118" s="845"/>
      <c r="CD118" s="845"/>
      <c r="CE118" s="845"/>
      <c r="CF118" s="875">
        <v>1.6</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26150148</v>
      </c>
      <c r="BR119" s="845"/>
      <c r="BS119" s="845"/>
      <c r="BT119" s="845"/>
      <c r="BU119" s="845"/>
      <c r="BV119" s="845">
        <v>25960652</v>
      </c>
      <c r="BW119" s="845"/>
      <c r="BX119" s="845"/>
      <c r="BY119" s="845"/>
      <c r="BZ119" s="845"/>
      <c r="CA119" s="845">
        <v>25712621</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7865364</v>
      </c>
      <c r="BR120" s="842"/>
      <c r="BS120" s="842"/>
      <c r="BT120" s="842"/>
      <c r="BU120" s="842"/>
      <c r="BV120" s="842">
        <v>8998321</v>
      </c>
      <c r="BW120" s="842"/>
      <c r="BX120" s="842"/>
      <c r="BY120" s="842"/>
      <c r="BZ120" s="842"/>
      <c r="CA120" s="842">
        <v>10378394</v>
      </c>
      <c r="CB120" s="842"/>
      <c r="CC120" s="842"/>
      <c r="CD120" s="842"/>
      <c r="CE120" s="842"/>
      <c r="CF120" s="866">
        <v>140.6</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6545816</v>
      </c>
      <c r="DH120" s="842"/>
      <c r="DI120" s="842"/>
      <c r="DJ120" s="842"/>
      <c r="DK120" s="842"/>
      <c r="DL120" s="842">
        <v>6506884</v>
      </c>
      <c r="DM120" s="842"/>
      <c r="DN120" s="842"/>
      <c r="DO120" s="842"/>
      <c r="DP120" s="842"/>
      <c r="DQ120" s="842">
        <v>7055843</v>
      </c>
      <c r="DR120" s="842"/>
      <c r="DS120" s="842"/>
      <c r="DT120" s="842"/>
      <c r="DU120" s="842"/>
      <c r="DV120" s="843">
        <v>95.6</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1751736</v>
      </c>
      <c r="BR121" s="817"/>
      <c r="BS121" s="817"/>
      <c r="BT121" s="817"/>
      <c r="BU121" s="817"/>
      <c r="BV121" s="817">
        <v>1570984</v>
      </c>
      <c r="BW121" s="817"/>
      <c r="BX121" s="817"/>
      <c r="BY121" s="817"/>
      <c r="BZ121" s="817"/>
      <c r="CA121" s="817">
        <v>1848510</v>
      </c>
      <c r="CB121" s="817"/>
      <c r="CC121" s="817"/>
      <c r="CD121" s="817"/>
      <c r="CE121" s="817"/>
      <c r="CF121" s="875">
        <v>25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427337</v>
      </c>
      <c r="DH121" s="817"/>
      <c r="DI121" s="817"/>
      <c r="DJ121" s="817"/>
      <c r="DK121" s="817"/>
      <c r="DL121" s="817">
        <v>259654</v>
      </c>
      <c r="DM121" s="817"/>
      <c r="DN121" s="817"/>
      <c r="DO121" s="817"/>
      <c r="DP121" s="817"/>
      <c r="DQ121" s="817">
        <v>49551</v>
      </c>
      <c r="DR121" s="817"/>
      <c r="DS121" s="817"/>
      <c r="DT121" s="817"/>
      <c r="DU121" s="817"/>
      <c r="DV121" s="794">
        <v>0.7</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15304280</v>
      </c>
      <c r="BR122" s="845"/>
      <c r="BS122" s="845"/>
      <c r="BT122" s="845"/>
      <c r="BU122" s="845"/>
      <c r="BV122" s="845">
        <v>14876082</v>
      </c>
      <c r="BW122" s="845"/>
      <c r="BX122" s="845"/>
      <c r="BY122" s="845"/>
      <c r="BZ122" s="845"/>
      <c r="CA122" s="845">
        <v>14194776</v>
      </c>
      <c r="CB122" s="845"/>
      <c r="CC122" s="845"/>
      <c r="CD122" s="845"/>
      <c r="CE122" s="845"/>
      <c r="CF122" s="846">
        <v>192.2</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24921380</v>
      </c>
      <c r="BR123" s="833"/>
      <c r="BS123" s="833"/>
      <c r="BT123" s="833"/>
      <c r="BU123" s="833"/>
      <c r="BV123" s="833">
        <v>25445387</v>
      </c>
      <c r="BW123" s="833"/>
      <c r="BX123" s="833"/>
      <c r="BY123" s="833"/>
      <c r="BZ123" s="833"/>
      <c r="CA123" s="833">
        <v>26421680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17.2</v>
      </c>
      <c r="BR124" s="831"/>
      <c r="BS124" s="831"/>
      <c r="BT124" s="831"/>
      <c r="BU124" s="831"/>
      <c r="BV124" s="831">
        <v>7.2</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5182</v>
      </c>
      <c r="AB127" s="780"/>
      <c r="AC127" s="780"/>
      <c r="AD127" s="780"/>
      <c r="AE127" s="781"/>
      <c r="AF127" s="782">
        <v>6163</v>
      </c>
      <c r="AG127" s="780"/>
      <c r="AH127" s="780"/>
      <c r="AI127" s="780"/>
      <c r="AJ127" s="781"/>
      <c r="AK127" s="782">
        <v>3627</v>
      </c>
      <c r="AL127" s="780"/>
      <c r="AM127" s="780"/>
      <c r="AN127" s="780"/>
      <c r="AO127" s="781"/>
      <c r="AP127" s="824">
        <v>0</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153571</v>
      </c>
      <c r="AB128" s="801"/>
      <c r="AC128" s="801"/>
      <c r="AD128" s="801"/>
      <c r="AE128" s="802"/>
      <c r="AF128" s="803">
        <v>166948</v>
      </c>
      <c r="AG128" s="801"/>
      <c r="AH128" s="801"/>
      <c r="AI128" s="801"/>
      <c r="AJ128" s="802"/>
      <c r="AK128" s="803">
        <v>151474</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121</v>
      </c>
      <c r="BG128" s="787"/>
      <c r="BH128" s="787"/>
      <c r="BI128" s="787"/>
      <c r="BJ128" s="787"/>
      <c r="BK128" s="787"/>
      <c r="BL128" s="810"/>
      <c r="BM128" s="786">
        <v>13.61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8292970</v>
      </c>
      <c r="AB129" s="780"/>
      <c r="AC129" s="780"/>
      <c r="AD129" s="780"/>
      <c r="AE129" s="781"/>
      <c r="AF129" s="782">
        <v>8375811</v>
      </c>
      <c r="AG129" s="780"/>
      <c r="AH129" s="780"/>
      <c r="AI129" s="780"/>
      <c r="AJ129" s="781"/>
      <c r="AK129" s="782">
        <v>8597586</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121</v>
      </c>
      <c r="BG129" s="771"/>
      <c r="BH129" s="771"/>
      <c r="BI129" s="771"/>
      <c r="BJ129" s="771"/>
      <c r="BK129" s="771"/>
      <c r="BL129" s="772"/>
      <c r="BM129" s="770">
        <v>18.61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1180345</v>
      </c>
      <c r="AB130" s="780"/>
      <c r="AC130" s="780"/>
      <c r="AD130" s="780"/>
      <c r="AE130" s="781"/>
      <c r="AF130" s="782">
        <v>1220615</v>
      </c>
      <c r="AG130" s="780"/>
      <c r="AH130" s="780"/>
      <c r="AI130" s="780"/>
      <c r="AJ130" s="781"/>
      <c r="AK130" s="782">
        <v>1214058</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7112625</v>
      </c>
      <c r="AB131" s="764"/>
      <c r="AC131" s="764"/>
      <c r="AD131" s="764"/>
      <c r="AE131" s="765"/>
      <c r="AF131" s="766">
        <v>7155196</v>
      </c>
      <c r="AG131" s="764"/>
      <c r="AH131" s="764"/>
      <c r="AI131" s="764"/>
      <c r="AJ131" s="765"/>
      <c r="AK131" s="766">
        <v>7383528</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10.461271330000001</v>
      </c>
      <c r="AB132" s="745"/>
      <c r="AC132" s="745"/>
      <c r="AD132" s="745"/>
      <c r="AE132" s="746"/>
      <c r="AF132" s="747">
        <v>11.80627337</v>
      </c>
      <c r="AG132" s="745"/>
      <c r="AH132" s="745"/>
      <c r="AI132" s="745"/>
      <c r="AJ132" s="746"/>
      <c r="AK132" s="747">
        <v>10.921296699999999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9.9</v>
      </c>
      <c r="AB133" s="724"/>
      <c r="AC133" s="724"/>
      <c r="AD133" s="724"/>
      <c r="AE133" s="725"/>
      <c r="AF133" s="723">
        <v>10.7</v>
      </c>
      <c r="AG133" s="724"/>
      <c r="AH133" s="724"/>
      <c r="AI133" s="724"/>
      <c r="AJ133" s="725"/>
      <c r="AK133" s="723">
        <v>11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FdyOGopomPAxw0niXZQGRScOoX6Ub91oI4Ah4bK7llKPJcbNe9S1DrfDMff4sgzHgBEO5pBr+du2nDOJ2wSsQ==" saltValue="sBkbXUyaR5Csty1zWNxG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a0XrSggHo5UG6W4OjNU2UW26i4FSw3TP3mOXHWREbTbTe44t8hu3gNZCvuELbs4y/g9j/1Kxr/cQRwB+14Qow==" saltValue="C6c97q4sZtWTH6sRuHOt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TtJLg9oD79sM/s00KxIs1U06lOivxr11ucEt+g/aZPihPQzrGU76TxoIlBXRL7RoO6KfNntyCt1NvZJ1kWJMQ==" saltValue="BVSL1SZmfeL5mK7ijY7n+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2859056</v>
      </c>
      <c r="AP9" s="269">
        <v>108015</v>
      </c>
      <c r="AQ9" s="270">
        <v>105759</v>
      </c>
      <c r="AR9" s="271">
        <v>2.1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337359</v>
      </c>
      <c r="AP10" s="272">
        <v>12745</v>
      </c>
      <c r="AQ10" s="273">
        <v>10117</v>
      </c>
      <c r="AR10" s="274">
        <v>26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1625</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v>17</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106605</v>
      </c>
      <c r="AP13" s="272">
        <v>4028</v>
      </c>
      <c r="AQ13" s="273">
        <v>4122</v>
      </c>
      <c r="AR13" s="274">
        <v>-2.2999999999999998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51470</v>
      </c>
      <c r="AP14" s="272">
        <v>1945</v>
      </c>
      <c r="AQ14" s="273">
        <v>2482</v>
      </c>
      <c r="AR14" s="274">
        <v>-21.6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-204478</v>
      </c>
      <c r="AP15" s="272">
        <v>-7725</v>
      </c>
      <c r="AQ15" s="273">
        <v>-6906</v>
      </c>
      <c r="AR15" s="274">
        <v>11.9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3150012</v>
      </c>
      <c r="AP16" s="272">
        <v>119008</v>
      </c>
      <c r="AQ16" s="273">
        <v>117215</v>
      </c>
      <c r="AR16" s="274">
        <v>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9.7899999999999991</v>
      </c>
      <c r="AP21" s="286">
        <v>10.35</v>
      </c>
      <c r="AQ21" s="287">
        <v>-0.56000000000000005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96.5</v>
      </c>
      <c r="AP22" s="291">
        <v>97.1</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1570678</v>
      </c>
      <c r="AP32" s="300">
        <v>59340</v>
      </c>
      <c r="AQ32" s="301">
        <v>71795</v>
      </c>
      <c r="AR32" s="302">
        <v>-17.3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418659</v>
      </c>
      <c r="AP35" s="300">
        <v>15817</v>
      </c>
      <c r="AQ35" s="301">
        <v>17107</v>
      </c>
      <c r="AR35" s="302">
        <v>-7.5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178945</v>
      </c>
      <c r="AP36" s="300">
        <v>6761</v>
      </c>
      <c r="AQ36" s="301">
        <v>3528</v>
      </c>
      <c r="AR36" s="302">
        <v>91.6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3627</v>
      </c>
      <c r="AP37" s="300">
        <v>137</v>
      </c>
      <c r="AQ37" s="301">
        <v>388</v>
      </c>
      <c r="AR37" s="302">
        <v>-64.7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2</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-151474</v>
      </c>
      <c r="AP39" s="300">
        <v>-5723</v>
      </c>
      <c r="AQ39" s="301">
        <v>-3420</v>
      </c>
      <c r="AR39" s="302">
        <v>67.3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-1214058</v>
      </c>
      <c r="AP40" s="300">
        <v>-45867</v>
      </c>
      <c r="AQ40" s="301">
        <v>-62953</v>
      </c>
      <c r="AR40" s="302">
        <v>-27.1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806377</v>
      </c>
      <c r="AP41" s="300">
        <v>30465</v>
      </c>
      <c r="AQ41" s="301">
        <v>26447</v>
      </c>
      <c r="AR41" s="302">
        <v>15.2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1374408</v>
      </c>
      <c r="AN51" s="322">
        <v>48717</v>
      </c>
      <c r="AO51" s="323">
        <v>1.2</v>
      </c>
      <c r="AP51" s="324">
        <v>76347</v>
      </c>
      <c r="AQ51" s="325">
        <v>2.4</v>
      </c>
      <c r="AR51" s="326">
        <v>-1.2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457447</v>
      </c>
      <c r="AN52" s="330">
        <v>16215</v>
      </c>
      <c r="AO52" s="331">
        <v>-15.3</v>
      </c>
      <c r="AP52" s="332">
        <v>41762</v>
      </c>
      <c r="AQ52" s="333">
        <v>0.5</v>
      </c>
      <c r="AR52" s="334">
        <v>-15.8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1624560</v>
      </c>
      <c r="AN53" s="322">
        <v>58501</v>
      </c>
      <c r="AO53" s="323">
        <v>20.100000000000001</v>
      </c>
      <c r="AP53" s="324">
        <v>92919</v>
      </c>
      <c r="AQ53" s="325">
        <v>21.7</v>
      </c>
      <c r="AR53" s="326">
        <v>-1.6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670546</v>
      </c>
      <c r="AN54" s="330">
        <v>24146</v>
      </c>
      <c r="AO54" s="331">
        <v>48.9</v>
      </c>
      <c r="AP54" s="332">
        <v>54128</v>
      </c>
      <c r="AQ54" s="333">
        <v>29.6</v>
      </c>
      <c r="AR54" s="334">
        <v>19.3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1561232</v>
      </c>
      <c r="AN55" s="322">
        <v>57268</v>
      </c>
      <c r="AO55" s="323">
        <v>-2.1</v>
      </c>
      <c r="AP55" s="324">
        <v>103663</v>
      </c>
      <c r="AQ55" s="325">
        <v>11.6</v>
      </c>
      <c r="AR55" s="326">
        <v>-13.7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882995</v>
      </c>
      <c r="AN56" s="330">
        <v>32389</v>
      </c>
      <c r="AO56" s="331">
        <v>34.1</v>
      </c>
      <c r="AP56" s="332">
        <v>64346</v>
      </c>
      <c r="AQ56" s="333">
        <v>18.899999999999999</v>
      </c>
      <c r="AR56" s="334">
        <v>15.2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2317583</v>
      </c>
      <c r="AN57" s="322">
        <v>86101</v>
      </c>
      <c r="AO57" s="323">
        <v>50.3</v>
      </c>
      <c r="AP57" s="324">
        <v>92012</v>
      </c>
      <c r="AQ57" s="325">
        <v>-11.2</v>
      </c>
      <c r="AR57" s="326">
        <v>61.5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1370373</v>
      </c>
      <c r="AN58" s="330">
        <v>50911</v>
      </c>
      <c r="AO58" s="331">
        <v>57.2</v>
      </c>
      <c r="AP58" s="332">
        <v>61382</v>
      </c>
      <c r="AQ58" s="333">
        <v>-4.5999999999999996</v>
      </c>
      <c r="AR58" s="334">
        <v>61.8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1212534</v>
      </c>
      <c r="AN59" s="322">
        <v>45810</v>
      </c>
      <c r="AO59" s="323">
        <v>-46.8</v>
      </c>
      <c r="AP59" s="324">
        <v>91317</v>
      </c>
      <c r="AQ59" s="325">
        <v>-0.8</v>
      </c>
      <c r="AR59" s="326">
        <v>-46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598413</v>
      </c>
      <c r="AN60" s="330">
        <v>22608</v>
      </c>
      <c r="AO60" s="331">
        <v>-55.6</v>
      </c>
      <c r="AP60" s="332">
        <v>56480</v>
      </c>
      <c r="AQ60" s="333">
        <v>-8</v>
      </c>
      <c r="AR60" s="334">
        <v>-47.6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1618063</v>
      </c>
      <c r="AN61" s="337">
        <v>59279</v>
      </c>
      <c r="AO61" s="338">
        <v>4.5</v>
      </c>
      <c r="AP61" s="339">
        <v>91252</v>
      </c>
      <c r="AQ61" s="340">
        <v>4.7</v>
      </c>
      <c r="AR61" s="326">
        <v>-0.2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795955</v>
      </c>
      <c r="AN62" s="330">
        <v>29254</v>
      </c>
      <c r="AO62" s="331">
        <v>13.9</v>
      </c>
      <c r="AP62" s="332">
        <v>55620</v>
      </c>
      <c r="AQ62" s="333">
        <v>7.3</v>
      </c>
      <c r="AR62" s="334">
        <v>6.6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1akCPtvJeIXxt4+UiTigAYI7a/XUPe+p1PWMxPopQ+WqDLnoF6v6quref1sVXNl3XeIbUbRQRpUs0Ypv1ADMw==" saltValue="y0o0nqo8vCEVEzeCI4q/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6SOM6lrjM+vF+0hJ40/+eW+40jhwXQM0h07MU34iIouau2s8dcWiTp4RGg5HTme4wy1cqDVDXo37LL2sGmM+FA==" saltValue="SnftCLOPrLx2eUYEAGIlL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bwnRiyK7CV0xbinc4UWQ5GzAp0ZdtGEo8W364EOVTiEnwMVuT47dv/DknRtpyvBn0Rcu+RPtO9qMe6WWLC3trA==" saltValue="1c2+jgQUXJCMr2chIVlgb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18.54</v>
      </c>
      <c r="G47" s="12">
        <v>20.36</v>
      </c>
      <c r="H47" s="12">
        <v>23.95</v>
      </c>
      <c r="I47" s="12">
        <v>19.920000000000002</v>
      </c>
      <c r="J47" s="13">
        <v>19.28</v>
      </c>
    </row>
    <row r="48" spans="2:10" ht="57.75" customHeight="1" x14ac:dyDescent="0.15">
      <c r="B48" s="14"/>
      <c r="C48" s="1141" t="s">
        <v>4</v>
      </c>
      <c r="D48" s="1141"/>
      <c r="E48" s="1142"/>
      <c r="F48" s="15">
        <v>5.58</v>
      </c>
      <c r="G48" s="16">
        <v>6.27</v>
      </c>
      <c r="H48" s="16">
        <v>6.78</v>
      </c>
      <c r="I48" s="16">
        <v>4.2699999999999996</v>
      </c>
      <c r="J48" s="17">
        <v>4.4000000000000004</v>
      </c>
    </row>
    <row r="49" spans="2:10" ht="57.75" customHeight="1" thickBot="1" x14ac:dyDescent="0.2">
      <c r="B49" s="18"/>
      <c r="C49" s="1143" t="s">
        <v>5</v>
      </c>
      <c r="D49" s="1143"/>
      <c r="E49" s="1144"/>
      <c r="F49" s="19" t="s">
        <v>532</v>
      </c>
      <c r="G49" s="20">
        <v>1.28</v>
      </c>
      <c r="H49" s="20">
        <v>0.4</v>
      </c>
      <c r="I49" s="20" t="s">
        <v>533</v>
      </c>
      <c r="J49" s="21" t="s">
        <v>534</v>
      </c>
    </row>
    <row r="50" spans="2:10" x14ac:dyDescent="0.15"/>
  </sheetData>
  <sheetProtection algorithmName="SHA-512" hashValue="X6xNWCiCAtpw4uYeKGySdg1kPkqKM5ELUwZuiNa0l0w05Q3zh6GPKwfwHhLxjiydZk38pC5c9Fk1z1jQXIARBg==" saltValue="+E+e4Ae+CT9Z2EtgC5Fz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祐希</cp:lastModifiedBy>
  <cp:lastPrinted>2026-03-10T07:46:35Z</cp:lastPrinted>
  <dcterms:created xsi:type="dcterms:W3CDTF">2026-02-26T09:21:18Z</dcterms:created>
  <dcterms:modified xsi:type="dcterms:W3CDTF">2026-03-18T04:40:40Z</dcterms:modified>
  <cp:category/>
</cp:coreProperties>
</file>