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04気仙沼市ナ○▲\03_修正版\"/>
    </mc:Choice>
  </mc:AlternateContent>
  <xr:revisionPtr revIDLastSave="0" documentId="13_ncr:1_{189020ED-1381-4FA3-9FCF-78E30E2D2C25}" xr6:coauthVersionLast="47" xr6:coauthVersionMax="47" xr10:uidLastSave="{00000000-0000-0000-0000-000000000000}"/>
  <bookViews>
    <workbookView xWindow="20370" yWindow="-4800" windowWidth="29040" windowHeight="15720" tabRatio="90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U38" i="10"/>
  <c r="C38" i="10"/>
  <c r="CO37" i="10"/>
  <c r="BE37" i="10"/>
  <c r="U37" i="10"/>
  <c r="C37" i="10"/>
  <c r="CO36" i="10"/>
  <c r="BE36" i="10"/>
  <c r="C36" i="10"/>
  <c r="BE35" i="10"/>
  <c r="C35" i="10"/>
  <c r="BW34" i="10"/>
  <c r="BW35" i="10" s="1"/>
  <c r="BW36" i="10" s="1"/>
  <c r="BW37" i="10" s="1"/>
  <c r="BW38" i="10" s="1"/>
  <c r="BW39" i="10" s="1"/>
  <c r="CO34" i="10" s="1"/>
  <c r="CO35" i="10" s="1"/>
  <c r="C34" i="10"/>
  <c r="AM34" i="10" l="1"/>
  <c r="AM35" i="10" s="1"/>
  <c r="AM36" i="10" s="1"/>
  <c r="AM37" i="10" s="1"/>
  <c r="AM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<sst xmlns="http://schemas.openxmlformats.org/spreadsheetml/2006/main" count="1055" uniqueCount="567">
  <si>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</si>
  <si>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</si>
  <si>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</si>
  <si>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</si>
  <si>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</si>
  <si>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</si>
  <si>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</si>
  <si>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</si>
  <si>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</si>
  <si>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</si>
  <si>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</si>
  <si>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</si>
  <si>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</si>
  <si>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</si>
  <si>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</si>
  <si>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</si>
  <si>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</si>
  <si>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</si>
  <si>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</si>
  <si>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</si>
  <si>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</si>
  <si>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</si>
  <si>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</si>
  <si>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</si>
  <si>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</si>
  <si>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</si>
  <si>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</si>
  <si>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</si>
  <si>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</si>
  <si>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</si>
  <si>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</si>
  <si>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</si>
  <si>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</si>
  <si>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</si>
  <si>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</si>
  <si>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</si>
  <si>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</si>
  <si>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</si>
  <si>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</si>
  <si>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</si>
  <si>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</si>
  <si>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</si>
  <si>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</si>
  <si>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</si>
  <si>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</si>
  <si>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</si>
  <si>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</si>
  <si>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</si>
  <si>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</si>
  <si>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</si>
  <si>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</si>
  <si>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</si>
  <si>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</si>
  <si>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</si>
  <si>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</si>
  <si>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</si>
  <si>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</si>
  <si>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</si>
  <si>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</si>
  <si>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</si>
  <si>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</si>
  <si>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</si>
  <si>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</si>
  <si>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</si>
  <si>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</si>
  <si>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</si>
  <si>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</si>
  <si>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</si>
  <si>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</si>
  <si>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</si>
  <si>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</si>
  <si>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</si>
  <si>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</si>
  <si>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</si>
  <si>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</si>
  <si>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</si>
  <si>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</si>
  <si>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</si>
  <si>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</si>
  <si>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</si>
  <si>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</si>
  <si>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</si>
  <si>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</si>
  <si>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</si>
  <si>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</si>
  <si>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</si>
  <si>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</si>
  <si>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</si>
  <si>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</si>
  <si>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</si>
  <si>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</si>
  <si>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</si>
  <si>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</si>
  <si>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</si>
  <si>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気仙沼市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</si>
  <si>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</si>
  <si>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</si>
  <si>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</si>
  <si>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</si>
  <si>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</si>
  <si>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</si>
  <si>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</si>
  <si>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</si>
  <si>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</si>
  <si>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</si>
  <si>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</si>
  <si>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</si>
  <si>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</si>
  <si>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</si>
  <si>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</si>
  <si>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</si>
  <si>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</si>
  <si>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</si>
  <si>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</si>
  <si>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</si>
  <si>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</si>
  <si>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</si>
  <si>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</si>
  <si>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</si>
  <si>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</si>
  <si>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</si>
  <si>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</si>
  <si>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</si>
  <si>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</si>
  <si>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</si>
  <si>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</si>
  <si>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</si>
  <si>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</si>
  <si>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</si>
  <si>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</si>
  <si>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</si>
  <si>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</si>
  <si>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</si>
  <si>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</si>
  <si>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</si>
  <si>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</si>
  <si>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</si>
  <si>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</si>
  <si>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</si>
  <si>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</si>
  <si>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</si>
  <si>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</si>
  <si>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</si>
  <si>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</si>
  <si>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</si>
  <si>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</si>
  <si>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</si>
  <si>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</si>
  <si>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</si>
  <si>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</si>
  <si>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</si>
  <si>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</si>
  <si>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</si>
  <si>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</si>
  <si>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</si>
  <si>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</si>
  <si>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</si>
  <si>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</si>
  <si>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</si>
  <si>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</si>
  <si>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</si>
  <si>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</si>
  <si>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</si>
  <si>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</si>
  <si>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</si>
  <si>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</si>
  <si>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</si>
  <si>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</si>
  <si>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</si>
  <si>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</si>
  <si>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</si>
  <si>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</si>
  <si>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</si>
  <si>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</si>
  <si>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</si>
  <si>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</si>
  <si>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</si>
  <si>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</si>
  <si>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</si>
  <si>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</si>
  <si>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</si>
  <si>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</si>
  <si>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</si>
  <si>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</si>
  <si>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</si>
  <si>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</si>
  <si>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</si>
  <si>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</si>
  <si>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</si>
  <si>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</si>
  <si>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</si>
  <si>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</si>
  <si>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</si>
  <si>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</si>
  <si>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</si>
  <si>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</si>
  <si>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</si>
  <si>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</si>
  <si>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</si>
  <si>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</si>
  <si>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</si>
  <si>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</si>
  <si>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</si>
  <si>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宮城県気仙沼市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</si>
  <si>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</si>
  <si>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</si>
  <si>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</si>
  <si>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</si>
  <si>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</si>
  <si>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</si>
  <si>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</si>
  <si>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</si>
  <si>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</si>
  <si>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</si>
  <si>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</si>
  <si>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</si>
  <si>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</si>
  <si>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</si>
  <si>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</si>
  <si>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</si>
  <si>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</si>
  <si>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</si>
  <si>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</si>
  <si>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</si>
  <si>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</si>
  <si>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</si>
  <si>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</si>
  <si>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</si>
  <si>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</si>
  <si>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</si>
  <si>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</si>
  <si>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</si>
  <si>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</si>
  <si>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</si>
  <si>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</si>
  <si>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</si>
  <si>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</si>
  <si>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</si>
  <si>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</si>
  <si>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</si>
  <si>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</si>
  <si>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</si>
  <si>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</si>
  <si>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</si>
  <si>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</si>
  <si>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</si>
  <si>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</si>
  <si>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</si>
  <si>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</si>
  <si>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</si>
  <si>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</si>
  <si>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</si>
  <si>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</si>
  <si>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</si>
  <si>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</si>
  <si>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</si>
  <si>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</si>
  <si>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</si>
  <si>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</si>
  <si>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</si>
  <si>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</si>
  <si>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</si>
  <si>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</si>
  <si>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</si>
  <si>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</si>
  <si>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</si>
  <si>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</si>
  <si>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</si>
  <si>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</si>
  <si>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</si>
  <si>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</si>
  <si>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</si>
  <si>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</si>
  <si>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</si>
  <si>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</si>
  <si>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</si>
  <si>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</si>
  <si>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</si>
  <si>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</si>
  <si>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</si>
  <si>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</si>
  <si>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</si>
  <si>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</si>
  <si>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</si>
  <si>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</si>
  <si>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</si>
  <si>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</si>
  <si>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</si>
  <si>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</si>
  <si>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</si>
  <si>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</si>
  <si>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</si>
  <si>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</si>
  <si>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</si>
  <si>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</si>
  <si>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</si>
  <si>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</si>
  <si>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</si>
  <si>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</si>
  <si>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</si>
  <si>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</si>
  <si>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</si>
  <si>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</si>
  <si>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</si>
  <si>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</si>
  <si>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</si>
  <si>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</si>
  <si>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</si>
  <si>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</si>
  <si>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</si>
  <si>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</si>
  <si>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</si>
  <si>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</si>
  <si>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</si>
  <si>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</si>
  <si>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</si>
  <si>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</si>
  <si>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</si>
  <si>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</si>
  <si>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</si>
  <si>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</si>
  <si>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</si>
  <si>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</si>
  <si>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</si>
  <si>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</si>
  <si>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</si>
  <si>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</si>
  <si>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</si>
  <si>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</si>
  <si>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</si>
  <si>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</si>
  <si>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ガス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</si>
  <si>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</si>
  <si>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</si>
  <si>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</si>
  <si>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</si>
  <si>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</si>
  <si>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</si>
  <si>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</si>
  <si>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</si>
  <si>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</si>
  <si>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</si>
  <si>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</si>
  <si>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</si>
  <si>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</si>
  <si>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</si>
  <si>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</si>
  <si>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</si>
  <si>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</si>
  <si>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</si>
  <si>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</si>
  <si>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</si>
  <si>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</si>
  <si>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</si>
  <si>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宮城県気仙沼市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</si>
  <si>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</si>
  <si>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</si>
  <si>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</si>
  <si>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</si>
  <si>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</si>
  <si>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</si>
  <si>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</si>
  <si>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</si>
  <si>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</si>
  <si>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</si>
  <si>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</si>
  <si>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</si>
  <si>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</si>
  <si>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</si>
  <si>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</si>
  <si>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</si>
  <si>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</si>
  <si>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</si>
  <si>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</si>
  <si>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</si>
  <si>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</si>
  <si>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</si>
  <si>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</si>
  <si>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</si>
  <si>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</si>
  <si>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</si>
  <si>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</si>
  <si>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</si>
  <si>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</si>
  <si>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</si>
  <si>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</si>
  <si>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</si>
  <si>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</si>
  <si>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</si>
  <si>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</si>
  <si>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</si>
  <si>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</si>
  <si>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</si>
  <si>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</si>
  <si>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ガス事業会計</t>
    <phoneticPr fontId="5"/>
  </si>
  <si>
    <t>下水道事業会計</t>
    <phoneticPr fontId="5"/>
  </si>
  <si>
    <t>病院事業会計</t>
    <phoneticPr fontId="5"/>
  </si>
  <si>
    <t>魚市場特別会計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</si>
  <si>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</si>
  <si>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</si>
  <si>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</si>
  <si>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</si>
  <si>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</si>
  <si>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</si>
  <si>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</si>
  <si>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</si>
  <si>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</si>
  <si>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</si>
  <si>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</si>
  <si>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</si>
  <si>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</si>
  <si>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</si>
  <si>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</si>
  <si>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</si>
  <si>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</si>
  <si>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</si>
  <si>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</si>
  <si>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</si>
  <si>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</si>
  <si>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</si>
  <si>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</si>
  <si>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</si>
  <si>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</si>
  <si>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</si>
  <si>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</si>
  <si>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</si>
  <si>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</si>
  <si>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</si>
  <si>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</si>
  <si>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</si>
  <si>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</si>
  <si>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</si>
  <si>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</si>
  <si>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</si>
  <si>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</si>
  <si>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</si>
  <si>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</si>
  <si>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</si>
  <si>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</si>
  <si>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</si>
  <si>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</si>
  <si>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</si>
  <si>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</si>
  <si>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</si>
  <si>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</si>
  <si>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</si>
  <si>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</si>
  <si>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</si>
  <si>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</si>
  <si>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</si>
  <si>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</si>
  <si>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</si>
  <si>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</si>
  <si>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</si>
  <si>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</si>
  <si>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</si>
  <si>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</si>
  <si>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</si>
  <si>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</si>
  <si>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</si>
  <si>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</si>
  <si>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</si>
  <si>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</si>
  <si>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</si>
  <si>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</si>
  <si>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</si>
  <si>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</si>
  <si>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</si>
  <si>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</si>
  <si>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</si>
  <si>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</si>
  <si>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</si>
  <si>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</si>
  <si>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</si>
  <si>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</si>
  <si>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</si>
  <si>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</si>
  <si>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</si>
  <si>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</si>
  <si>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</si>
  <si>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</si>
  <si>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</si>
  <si>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</si>
  <si>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</si>
  <si>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</si>
  <si>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</si>
  <si>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</si>
  <si>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</si>
  <si>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</si>
  <si>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</si>
  <si>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</si>
  <si>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</si>
  <si>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</si>
  <si>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</si>
  <si>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</si>
  <si>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</si>
  <si>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</si>
  <si>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</si>
  <si>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</si>
  <si>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</si>
  <si>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</si>
  <si>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</si>
  <si>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</si>
  <si>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</si>
  <si>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</si>
  <si>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</si>
  <si>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</si>
  <si>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</si>
  <si>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</si>
  <si>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</si>
  <si>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</si>
  <si>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</si>
  <si>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</si>
  <si>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</si>
  <si>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</si>
  <si>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</si>
  <si>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</si>
  <si>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</si>
  <si>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</si>
  <si>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</si>
  <si>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</si>
  <si>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</si>
  <si>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</si>
  <si>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</si>
  <si>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</si>
  <si>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</si>
  <si>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</si>
  <si>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</si>
  <si>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</si>
  <si>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</si>
  <si>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</si>
  <si>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</si>
  <si>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</si>
  <si>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</si>
  <si>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36.19</t>
  </si>
  <si>
    <t>▲ 24.67</t>
  </si>
  <si>
    <t>▲ 27.93</t>
  </si>
  <si>
    <t>▲ 8.31</t>
  </si>
  <si>
    <t>病院事業会計</t>
  </si>
  <si>
    <t>一般会計</t>
  </si>
  <si>
    <t>水道事業会計</t>
  </si>
  <si>
    <t>ガス事業会計</t>
  </si>
  <si>
    <t>下水道事業会計</t>
  </si>
  <si>
    <t>介護保険特別会計</t>
  </si>
  <si>
    <t>国民健康保険特別会計</t>
  </si>
  <si>
    <t>簡易水道事業会計</t>
  </si>
  <si>
    <t>その他会計（赤字）</t>
  </si>
  <si>
    <t>その他会計（黒字）</t>
  </si>
  <si>
    <t>R02</t>
    <phoneticPr fontId="5"/>
  </si>
  <si>
    <t>R03</t>
    <phoneticPr fontId="5"/>
  </si>
  <si>
    <t>R04</t>
    <phoneticPr fontId="5"/>
  </si>
  <si>
    <t>R05</t>
    <phoneticPr fontId="5"/>
  </si>
  <si>
    <t>R06</t>
    <phoneticPr fontId="5"/>
  </si>
  <si>
    <t>市営住宅基金</t>
  </si>
  <si>
    <t>ふるさと応援基金</t>
    <rPh sb="4" eb="8">
      <t>オウエンキキン</t>
    </rPh>
    <phoneticPr fontId="2"/>
  </si>
  <si>
    <t>地域振興基金</t>
    <rPh sb="0" eb="2">
      <t>チイキ</t>
    </rPh>
    <rPh sb="2" eb="4">
      <t>シンコウ</t>
    </rPh>
    <rPh sb="4" eb="6">
      <t>キキン</t>
    </rPh>
    <phoneticPr fontId="2"/>
  </si>
  <si>
    <t>庁舎建設基金</t>
  </si>
  <si>
    <t>東日本大震災復興基金</t>
  </si>
  <si>
    <t>-</t>
    <phoneticPr fontId="2"/>
  </si>
  <si>
    <t>宮城県市町村職員退職手当組合</t>
  </si>
  <si>
    <t>宮城県市町村非常勤消防団員補償報償組合</t>
  </si>
  <si>
    <t>気仙沼・本吉地域広域行政事務組合</t>
  </si>
  <si>
    <t>宮城県市町村自治振興センター</t>
  </si>
  <si>
    <t>宮城県後期高齢者医療広域連合</t>
  </si>
  <si>
    <t>宮城県後期高齢者医療事業会計</t>
  </si>
  <si>
    <t>気仙沼産業センター</t>
  </si>
  <si>
    <t>道の駅大谷海岸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</si>
</sst>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71871</c:v>
                </c:pt>
                <c:pt idx="2">
                  <c:v>71807</c:v>
                </c:pt>
                <c:pt idx="3">
                  <c:v>80821</c:v>
                </c:pt>
                <c:pt idx="4">
                  <c:v>79840</c:v>
                </c:pt>
              </c:numCache>
            </c:numRef>
          </c:val>
          <c:smooth val="0"/>
          <c:extLst>
            <c:ext xmlns:c16="http://schemas.microsoft.com/office/drawing/2014/chart" uri="{C3380CC4-5D6E-409C-BE32-E72D297353CC}">
              <c16:uniqueId val="{00000000-C264-491F-BE75-64AEC83500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461335</c:v>
                </c:pt>
                <c:pt idx="1">
                  <c:v>287112</c:v>
                </c:pt>
                <c:pt idx="2">
                  <c:v>146785</c:v>
                </c:pt>
                <c:pt idx="3">
                  <c:v>81844</c:v>
                </c:pt>
                <c:pt idx="4">
                  <c:v>63642</c:v>
                </c:pt>
              </c:numCache>
            </c:numRef>
          </c:val>
          <c:smooth val="0"/>
          <c:extLst>
            <c:ext xmlns:c16="http://schemas.microsoft.com/office/drawing/2014/chart" uri="{C3380CC4-5D6E-409C-BE32-E72D297353CC}">
              <c16:uniqueId val="{00000001-C264-491F-BE75-64AEC83500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19.32</c:v>
                </c:pt>
                <c:pt idx="1">
                  <c:v>19.940000000000001</c:v>
                </c:pt>
                <c:pt idx="2">
                  <c:v>13.82</c:v>
                </c:pt>
                <c:pt idx="3">
                  <c:v>6.58</c:v>
                </c:pt>
                <c:pt idx="4">
                  <c:v>11.25</c:v>
                </c:pt>
              </c:numCache>
            </c:numRef>
          </c:val>
          <c:extLst>
            <c:ext xmlns:c16="http://schemas.microsoft.com/office/drawing/2014/chart" uri="{C3380CC4-5D6E-409C-BE32-E72D297353CC}">
              <c16:uniqueId val="{00000000-8F8B-4FE7-86EB-4FF35E9E0C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63.1</c:v>
                </c:pt>
                <c:pt idx="1">
                  <c:v>70.099999999999994</c:v>
                </c:pt>
                <c:pt idx="2">
                  <c:v>65.75</c:v>
                </c:pt>
                <c:pt idx="3">
                  <c:v>52.67</c:v>
                </c:pt>
                <c:pt idx="4">
                  <c:v>41.48</c:v>
                </c:pt>
              </c:numCache>
            </c:numRef>
          </c:val>
          <c:extLst>
            <c:ext xmlns:c16="http://schemas.microsoft.com/office/drawing/2014/chart" uri="{C3380CC4-5D6E-409C-BE32-E72D297353CC}">
              <c16:uniqueId val="{00000001-8F8B-4FE7-86EB-4FF35E9E0C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-36.19</c:v>
                </c:pt>
                <c:pt idx="1">
                  <c:v>44.09</c:v>
                </c:pt>
                <c:pt idx="2">
                  <c:v>-24.67</c:v>
                </c:pt>
                <c:pt idx="3">
                  <c:v>-27.93</c:v>
                </c:pt>
                <c:pt idx="4">
                  <c:v>-8.31</c:v>
                </c:pt>
              </c:numCache>
            </c:numRef>
          </c:val>
          <c:smooth val="0"/>
          <c:extLst>
            <c:ext xmlns:c16="http://schemas.microsoft.com/office/drawing/2014/chart" uri="{C3380CC4-5D6E-409C-BE32-E72D297353CC}">
              <c16:uniqueId val="{00000002-8F8B-4FE7-86EB-4FF35E9E0C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0.05</c:v>
                </c:pt>
                <c:pt idx="4">
                  <c:v>#N/A</c:v>
                </c:pt>
                <c:pt idx="5">
                  <c:v>0.06</c:v>
                </c:pt>
                <c:pt idx="6">
                  <c:v>#N/A</c:v>
                </c:pt>
                <c:pt idx="7">
                  <c:v>0.14000000000000001</c:v>
                </c:pt>
                <c:pt idx="8">
                  <c:v>#N/A</c:v>
                </c:pt>
                <c:pt idx="9">
                  <c:v>0.01</c:v>
                </c:pt>
              </c:numCache>
            </c:numRef>
          </c:val>
          <c:extLst>
            <c:ext xmlns:c16="http://schemas.microsoft.com/office/drawing/2014/chart" uri="{C3380CC4-5D6E-409C-BE32-E72D297353CC}">
              <c16:uniqueId val="{00000000-CDB6-4B0D-B899-331783F855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B6-4B0D-B899-331783F855BA}"/>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0.08</c:v>
                </c:pt>
                <c:pt idx="4">
                  <c:v>#N/A</c:v>
                </c:pt>
                <c:pt idx="5">
                  <c:v>0.09</c:v>
                </c:pt>
                <c:pt idx="6">
                  <c:v>#N/A</c:v>
                </c:pt>
                <c:pt idx="7">
                  <c:v>0.12</c:v>
                </c:pt>
                <c:pt idx="8">
                  <c:v>#N/A</c:v>
                </c:pt>
                <c:pt idx="9">
                  <c:v>0.13</c:v>
                </c:pt>
              </c:numCache>
            </c:numRef>
          </c:val>
          <c:extLst>
            <c:ext xmlns:c16="http://schemas.microsoft.com/office/drawing/2014/chart" uri="{C3380CC4-5D6E-409C-BE32-E72D297353CC}">
              <c16:uniqueId val="{00000002-CDB6-4B0D-B899-331783F855B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0.59</c:v>
                </c:pt>
                <c:pt idx="2">
                  <c:v>#N/A</c:v>
                </c:pt>
                <c:pt idx="3">
                  <c:v>0.77</c:v>
                </c:pt>
                <c:pt idx="4">
                  <c:v>#N/A</c:v>
                </c:pt>
                <c:pt idx="5">
                  <c:v>0.79</c:v>
                </c:pt>
                <c:pt idx="6">
                  <c:v>#N/A</c:v>
                </c:pt>
                <c:pt idx="7">
                  <c:v>0.18</c:v>
                </c:pt>
                <c:pt idx="8">
                  <c:v>#N/A</c:v>
                </c:pt>
                <c:pt idx="9">
                  <c:v>0.63</c:v>
                </c:pt>
              </c:numCache>
            </c:numRef>
          </c:val>
          <c:extLst>
            <c:ext xmlns:c16="http://schemas.microsoft.com/office/drawing/2014/chart" uri="{C3380CC4-5D6E-409C-BE32-E72D297353CC}">
              <c16:uniqueId val="{00000003-CDB6-4B0D-B899-331783F855BA}"/>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0.97</c:v>
                </c:pt>
                <c:pt idx="2">
                  <c:v>#N/A</c:v>
                </c:pt>
                <c:pt idx="3">
                  <c:v>1.64</c:v>
                </c:pt>
                <c:pt idx="4">
                  <c:v>#N/A</c:v>
                </c:pt>
                <c:pt idx="5">
                  <c:v>2.44</c:v>
                </c:pt>
                <c:pt idx="6">
                  <c:v>#N/A</c:v>
                </c:pt>
                <c:pt idx="7">
                  <c:v>1.84</c:v>
                </c:pt>
                <c:pt idx="8">
                  <c:v>#N/A</c:v>
                </c:pt>
                <c:pt idx="9">
                  <c:v>0.97</c:v>
                </c:pt>
              </c:numCache>
            </c:numRef>
          </c:val>
          <c:extLst>
            <c:ext xmlns:c16="http://schemas.microsoft.com/office/drawing/2014/chart" uri="{C3380CC4-5D6E-409C-BE32-E72D297353CC}">
              <c16:uniqueId val="{00000004-CDB6-4B0D-B899-331783F855B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0.34</c:v>
                </c:pt>
                <c:pt idx="2">
                  <c:v>#N/A</c:v>
                </c:pt>
                <c:pt idx="3">
                  <c:v>0.25</c:v>
                </c:pt>
                <c:pt idx="4">
                  <c:v>#N/A</c:v>
                </c:pt>
                <c:pt idx="5">
                  <c:v>0.73</c:v>
                </c:pt>
                <c:pt idx="6">
                  <c:v>#N/A</c:v>
                </c:pt>
                <c:pt idx="7">
                  <c:v>1.01</c:v>
                </c:pt>
                <c:pt idx="8">
                  <c:v>#N/A</c:v>
                </c:pt>
                <c:pt idx="9">
                  <c:v>1.04</c:v>
                </c:pt>
              </c:numCache>
            </c:numRef>
          </c:val>
          <c:extLst>
            <c:ext xmlns:c16="http://schemas.microsoft.com/office/drawing/2014/chart" uri="{C3380CC4-5D6E-409C-BE32-E72D297353CC}">
              <c16:uniqueId val="{00000005-CDB6-4B0D-B899-331783F855BA}"/>
            </c:ext>
          </c:extLst>
        </c:ser>
        <c:ser>
          <c:idx val="6"/>
          <c:order val="6"/>
          <c:tx>
            <c:strRef>
              <c:f>データシート!$A$33</c:f>
              <c:strCache>
                <c:ptCount val="1"/>
                <c:pt idx="0">
                  <c:v>ガス事業会計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0.85</c:v>
                </c:pt>
                <c:pt idx="2">
                  <c:v>#N/A</c:v>
                </c:pt>
                <c:pt idx="3">
                  <c:v>0.91</c:v>
                </c:pt>
                <c:pt idx="4">
                  <c:v>#N/A</c:v>
                </c:pt>
                <c:pt idx="5">
                  <c:v>1.07</c:v>
                </c:pt>
                <c:pt idx="6">
                  <c:v>#N/A</c:v>
                </c:pt>
                <c:pt idx="7">
                  <c:v>1</c:v>
                </c:pt>
                <c:pt idx="8">
                  <c:v>#N/A</c:v>
                </c:pt>
                <c:pt idx="9">
                  <c:v>1.08</c:v>
                </c:pt>
              </c:numCache>
            </c:numRef>
          </c:val>
          <c:extLst>
            <c:ext xmlns:c16="http://schemas.microsoft.com/office/drawing/2014/chart" uri="{C3380CC4-5D6E-409C-BE32-E72D297353CC}">
              <c16:uniqueId val="{00000006-CDB6-4B0D-B899-331783F855B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6.94</c:v>
                </c:pt>
                <c:pt idx="2">
                  <c:v>#N/A</c:v>
                </c:pt>
                <c:pt idx="3">
                  <c:v>6.35</c:v>
                </c:pt>
                <c:pt idx="4">
                  <c:v>#N/A</c:v>
                </c:pt>
                <c:pt idx="5">
                  <c:v>7.26</c:v>
                </c:pt>
                <c:pt idx="6">
                  <c:v>#N/A</c:v>
                </c:pt>
                <c:pt idx="7">
                  <c:v>8.02</c:v>
                </c:pt>
                <c:pt idx="8">
                  <c:v>#N/A</c:v>
                </c:pt>
                <c:pt idx="9">
                  <c:v>6.96</c:v>
                </c:pt>
              </c:numCache>
            </c:numRef>
          </c:val>
          <c:extLst>
            <c:ext xmlns:c16="http://schemas.microsoft.com/office/drawing/2014/chart" uri="{C3380CC4-5D6E-409C-BE32-E72D297353CC}">
              <c16:uniqueId val="{00000007-CDB6-4B0D-B899-331783F855B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19.309999999999999</c:v>
                </c:pt>
                <c:pt idx="2">
                  <c:v>#N/A</c:v>
                </c:pt>
                <c:pt idx="3">
                  <c:v>19.93</c:v>
                </c:pt>
                <c:pt idx="4">
                  <c:v>#N/A</c:v>
                </c:pt>
                <c:pt idx="5">
                  <c:v>13.82</c:v>
                </c:pt>
                <c:pt idx="6">
                  <c:v>#N/A</c:v>
                </c:pt>
                <c:pt idx="7">
                  <c:v>6.58</c:v>
                </c:pt>
                <c:pt idx="8">
                  <c:v>#N/A</c:v>
                </c:pt>
                <c:pt idx="9">
                  <c:v>11.25</c:v>
                </c:pt>
              </c:numCache>
            </c:numRef>
          </c:val>
          <c:extLst>
            <c:ext xmlns:c16="http://schemas.microsoft.com/office/drawing/2014/chart" uri="{C3380CC4-5D6E-409C-BE32-E72D297353CC}">
              <c16:uniqueId val="{00000008-CDB6-4B0D-B899-331783F855B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4.58</c:v>
                </c:pt>
                <c:pt idx="2">
                  <c:v>#N/A</c:v>
                </c:pt>
                <c:pt idx="3">
                  <c:v>11.55</c:v>
                </c:pt>
                <c:pt idx="4">
                  <c:v>#N/A</c:v>
                </c:pt>
                <c:pt idx="5">
                  <c:v>18.47</c:v>
                </c:pt>
                <c:pt idx="6">
                  <c:v>#N/A</c:v>
                </c:pt>
                <c:pt idx="7">
                  <c:v>19.13</c:v>
                </c:pt>
                <c:pt idx="8">
                  <c:v>#N/A</c:v>
                </c:pt>
                <c:pt idx="9">
                  <c:v>13.06</c:v>
                </c:pt>
              </c:numCache>
            </c:numRef>
          </c:val>
          <c:extLst>
            <c:ext xmlns:c16="http://schemas.microsoft.com/office/drawing/2014/chart" uri="{C3380CC4-5D6E-409C-BE32-E72D297353CC}">
              <c16:uniqueId val="{00000009-CDB6-4B0D-B899-331783F855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3097</c:v>
                </c:pt>
                <c:pt idx="5">
                  <c:v>2903</c:v>
                </c:pt>
                <c:pt idx="8">
                  <c:v>2842</c:v>
                </c:pt>
                <c:pt idx="11">
                  <c:v>2802</c:v>
                </c:pt>
                <c:pt idx="14">
                  <c:v>2880</c:v>
                </c:pt>
              </c:numCache>
            </c:numRef>
          </c:val>
          <c:extLst>
            <c:ext xmlns:c16="http://schemas.microsoft.com/office/drawing/2014/chart" uri="{C3380CC4-5D6E-409C-BE32-E72D297353CC}">
              <c16:uniqueId val="{00000000-A0C6-41BF-BC52-8410521BE4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A0C6-41BF-BC52-8410521BE4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1</c:v>
                </c:pt>
                <c:pt idx="6">
                  <c:v>1</c:v>
                </c:pt>
                <c:pt idx="9">
                  <c:v>2</c:v>
                </c:pt>
                <c:pt idx="12">
                  <c:v>2</c:v>
                </c:pt>
              </c:numCache>
            </c:numRef>
          </c:val>
          <c:extLst>
            <c:ext xmlns:c16="http://schemas.microsoft.com/office/drawing/2014/chart" uri="{C3380CC4-5D6E-409C-BE32-E72D297353CC}">
              <c16:uniqueId val="{00000002-A0C6-41BF-BC52-8410521BE4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53</c:v>
                </c:pt>
                <c:pt idx="6">
                  <c:v>41</c:v>
                </c:pt>
                <c:pt idx="9">
                  <c:v>34</c:v>
                </c:pt>
                <c:pt idx="12">
                  <c:v>28</c:v>
                </c:pt>
              </c:numCache>
            </c:numRef>
          </c:val>
          <c:extLst>
            <c:ext xmlns:c16="http://schemas.microsoft.com/office/drawing/2014/chart" uri="{C3380CC4-5D6E-409C-BE32-E72D297353CC}">
              <c16:uniqueId val="{00000003-A0C6-41BF-BC52-8410521BE4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1113</c:v>
                </c:pt>
                <c:pt idx="3">
                  <c:v>831</c:v>
                </c:pt>
                <c:pt idx="6">
                  <c:v>808</c:v>
                </c:pt>
                <c:pt idx="9">
                  <c:v>757</c:v>
                </c:pt>
                <c:pt idx="12">
                  <c:v>729</c:v>
                </c:pt>
              </c:numCache>
            </c:numRef>
          </c:val>
          <c:extLst>
            <c:ext xmlns:c16="http://schemas.microsoft.com/office/drawing/2014/chart" uri="{C3380CC4-5D6E-409C-BE32-E72D297353CC}">
              <c16:uniqueId val="{00000004-A0C6-41BF-BC52-8410521BE4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C6-41BF-BC52-8410521BE4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C6-41BF-BC52-8410521BE4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3308</c:v>
                </c:pt>
                <c:pt idx="3">
                  <c:v>3475</c:v>
                </c:pt>
                <c:pt idx="6">
                  <c:v>3243</c:v>
                </c:pt>
                <c:pt idx="9">
                  <c:v>3307</c:v>
                </c:pt>
                <c:pt idx="12">
                  <c:v>3464</c:v>
                </c:pt>
              </c:numCache>
            </c:numRef>
          </c:val>
          <c:extLst>
            <c:ext xmlns:c16="http://schemas.microsoft.com/office/drawing/2014/chart" uri="{C3380CC4-5D6E-409C-BE32-E72D297353CC}">
              <c16:uniqueId val="{00000007-A0C6-41BF-BC52-8410521BE4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1389</c:v>
                </c:pt>
                <c:pt idx="2">
                  <c:v>#N/A</c:v>
                </c:pt>
                <c:pt idx="3">
                  <c:v>#N/A</c:v>
                </c:pt>
                <c:pt idx="4">
                  <c:v>1457</c:v>
                </c:pt>
                <c:pt idx="5">
                  <c:v>#N/A</c:v>
                </c:pt>
                <c:pt idx="6">
                  <c:v>#N/A</c:v>
                </c:pt>
                <c:pt idx="7">
                  <c:v>1251</c:v>
                </c:pt>
                <c:pt idx="8">
                  <c:v>#N/A</c:v>
                </c:pt>
                <c:pt idx="9">
                  <c:v>#N/A</c:v>
                </c:pt>
                <c:pt idx="10">
                  <c:v>1298</c:v>
                </c:pt>
                <c:pt idx="11">
                  <c:v>#N/A</c:v>
                </c:pt>
                <c:pt idx="12">
                  <c:v>#N/A</c:v>
                </c:pt>
                <c:pt idx="13">
                  <c:v>1344</c:v>
                </c:pt>
                <c:pt idx="14">
                  <c:v>#N/A</c:v>
                </c:pt>
              </c:numCache>
            </c:numRef>
          </c:val>
          <c:smooth val="0"/>
          <c:extLst>
            <c:ext xmlns:c16="http://schemas.microsoft.com/office/drawing/2014/chart" uri="{C3380CC4-5D6E-409C-BE32-E72D297353CC}">
              <c16:uniqueId val="{00000008-A0C6-41BF-BC52-8410521BE4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27475</c:v>
                </c:pt>
                <c:pt idx="5">
                  <c:v>27413</c:v>
                </c:pt>
                <c:pt idx="8">
                  <c:v>26546</c:v>
                </c:pt>
                <c:pt idx="11">
                  <c:v>25327</c:v>
                </c:pt>
                <c:pt idx="14">
                  <c:v>24359</c:v>
                </c:pt>
              </c:numCache>
            </c:numRef>
          </c:val>
          <c:extLst>
            <c:ext xmlns:c16="http://schemas.microsoft.com/office/drawing/2014/chart" uri="{C3380CC4-5D6E-409C-BE32-E72D297353CC}">
              <c16:uniqueId val="{00000000-BDC7-4638-8D69-A92B040B21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8529</c:v>
                </c:pt>
                <c:pt idx="5">
                  <c:v>2537</c:v>
                </c:pt>
                <c:pt idx="8">
                  <c:v>2709</c:v>
                </c:pt>
                <c:pt idx="11">
                  <c:v>2461</c:v>
                </c:pt>
                <c:pt idx="14">
                  <c:v>2534</c:v>
                </c:pt>
              </c:numCache>
            </c:numRef>
          </c:val>
          <c:extLst>
            <c:ext xmlns:c16="http://schemas.microsoft.com/office/drawing/2014/chart" uri="{C3380CC4-5D6E-409C-BE32-E72D297353CC}">
              <c16:uniqueId val="{00000001-BDC7-4638-8D69-A92B040B21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25410</c:v>
                </c:pt>
                <c:pt idx="5">
                  <c:v>21058</c:v>
                </c:pt>
                <c:pt idx="8">
                  <c:v>23650</c:v>
                </c:pt>
                <c:pt idx="11">
                  <c:v>27230</c:v>
                </c:pt>
                <c:pt idx="14">
                  <c:v>33588</c:v>
                </c:pt>
              </c:numCache>
            </c:numRef>
          </c:val>
          <c:extLst>
            <c:ext xmlns:c16="http://schemas.microsoft.com/office/drawing/2014/chart" uri="{C3380CC4-5D6E-409C-BE32-E72D297353CC}">
              <c16:uniqueId val="{00000002-BDC7-4638-8D69-A92B040B21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C7-4638-8D69-A92B040B21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C7-4638-8D69-A92B040B21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19</c:v>
                </c:pt>
                <c:pt idx="3">
                  <c:v>10</c:v>
                </c:pt>
                <c:pt idx="6">
                  <c:v>0</c:v>
                </c:pt>
                <c:pt idx="9">
                  <c:v>21</c:v>
                </c:pt>
                <c:pt idx="12">
                  <c:v>29</c:v>
                </c:pt>
              </c:numCache>
            </c:numRef>
          </c:val>
          <c:extLst>
            <c:ext xmlns:c16="http://schemas.microsoft.com/office/drawing/2014/chart" uri="{C3380CC4-5D6E-409C-BE32-E72D297353CC}">
              <c16:uniqueId val="{00000005-BDC7-4638-8D69-A92B040B21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4571</c:v>
                </c:pt>
                <c:pt idx="3">
                  <c:v>4643</c:v>
                </c:pt>
                <c:pt idx="6">
                  <c:v>4257</c:v>
                </c:pt>
                <c:pt idx="9">
                  <c:v>4160</c:v>
                </c:pt>
                <c:pt idx="12">
                  <c:v>3992</c:v>
                </c:pt>
              </c:numCache>
            </c:numRef>
          </c:val>
          <c:extLst>
            <c:ext xmlns:c16="http://schemas.microsoft.com/office/drawing/2014/chart" uri="{C3380CC4-5D6E-409C-BE32-E72D297353CC}">
              <c16:uniqueId val="{00000006-BDC7-4638-8D69-A92B040B21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171</c:v>
                </c:pt>
                <c:pt idx="3">
                  <c:v>118</c:v>
                </c:pt>
                <c:pt idx="6">
                  <c:v>77</c:v>
                </c:pt>
                <c:pt idx="9">
                  <c:v>79</c:v>
                </c:pt>
                <c:pt idx="12">
                  <c:v>400</c:v>
                </c:pt>
              </c:numCache>
            </c:numRef>
          </c:val>
          <c:extLst>
            <c:ext xmlns:c16="http://schemas.microsoft.com/office/drawing/2014/chart" uri="{C3380CC4-5D6E-409C-BE32-E72D297353CC}">
              <c16:uniqueId val="{00000007-BDC7-4638-8D69-A92B040B21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12233</c:v>
                </c:pt>
                <c:pt idx="3">
                  <c:v>11438</c:v>
                </c:pt>
                <c:pt idx="6">
                  <c:v>10453</c:v>
                </c:pt>
                <c:pt idx="9">
                  <c:v>9190</c:v>
                </c:pt>
                <c:pt idx="12">
                  <c:v>8187</c:v>
                </c:pt>
              </c:numCache>
            </c:numRef>
          </c:val>
          <c:extLst>
            <c:ext xmlns:c16="http://schemas.microsoft.com/office/drawing/2014/chart" uri="{C3380CC4-5D6E-409C-BE32-E72D297353CC}">
              <c16:uniqueId val="{00000008-BDC7-4638-8D69-A92B040B21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DC7-4638-8D69-A92B040B21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39574</c:v>
                </c:pt>
                <c:pt idx="3">
                  <c:v>30643</c:v>
                </c:pt>
                <c:pt idx="6">
                  <c:v>30257</c:v>
                </c:pt>
                <c:pt idx="9">
                  <c:v>29872</c:v>
                </c:pt>
                <c:pt idx="12">
                  <c:v>29248</c:v>
                </c:pt>
              </c:numCache>
            </c:numRef>
          </c:val>
          <c:extLst>
            <c:ext xmlns:c16="http://schemas.microsoft.com/office/drawing/2014/chart" uri="{C3380CC4-5D6E-409C-BE32-E72D297353CC}">
              <c16:uniqueId val="{0000000A-BDC7-4638-8D69-A92B040B21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DC7-4638-8D69-A92B040B21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12190</c:v>
                </c:pt>
                <c:pt idx="1">
                  <c:v>9710</c:v>
                </c:pt>
                <c:pt idx="2">
                  <c:v>7865</c:v>
                </c:pt>
              </c:numCache>
            </c:numRef>
          </c:val>
          <c:extLst>
            <c:ext xmlns:c16="http://schemas.microsoft.com/office/drawing/2014/chart" uri="{C3380CC4-5D6E-409C-BE32-E72D297353CC}">
              <c16:uniqueId val="{00000000-2EDF-4ECB-9EC2-88E631814C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c:v>
                </c:pt>
                <c:pt idx="1">
                  <c:v>4</c:v>
                </c:pt>
                <c:pt idx="2">
                  <c:v>174</c:v>
                </c:pt>
              </c:numCache>
            </c:numRef>
          </c:val>
          <c:extLst>
            <c:ext xmlns:c16="http://schemas.microsoft.com/office/drawing/2014/chart" uri="{C3380CC4-5D6E-409C-BE32-E72D297353CC}">
              <c16:uniqueId val="{00000001-2EDF-4ECB-9EC2-88E631814C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12216</c:v>
                </c:pt>
                <c:pt idx="1">
                  <c:v>18280</c:v>
                </c:pt>
                <c:pt idx="2">
                  <c:v>25672</c:v>
                </c:pt>
              </c:numCache>
            </c:numRef>
          </c:val>
          <c:extLst>
            <c:ext xmlns:c16="http://schemas.microsoft.com/office/drawing/2014/chart" uri="{C3380CC4-5D6E-409C-BE32-E72D297353CC}">
              <c16:uniqueId val="{00000002-2EDF-4ECB-9EC2-88E631814C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宮城県気仙沼市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過疎対策事業債の償還等に伴い，前年度に比べて元利償還金が増加したことにより，実質公債費比率の分子は増加した。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健全な財政運営を継続するため，引き続き，投資的事業の実施にあたっては，事業及び経費の精査を行い，公債費の抑制を図っていく。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今後，状況により積み立て等の検討が必要である。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宮城県気仙沼市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下水道事業会計等に係る公営企業債等繰入見込額が減少したこと等に伴い，将来負担額は減少した。また，充当可能特定財源等（住宅基金，ふるさと応援基金）が増加したことから，将来負担比率（分子）が前年度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健全な財政運営を継続するため，引き続き，投資的事業の実施にあたっては，事業及び経費の精査を行い，将来負担の抑制を図っていく。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宮城県気仙沼市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令和６年度末の基金残高は，普通会計で約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億円となっており，復旧・復興事業の完了に伴う清算，人件費及び物件費高騰に伴う繰出金の増加等により財政調整基金から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億円を取り崩した一方，財政調整基金に決算剰余金を約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億円，「住宅基金」に約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億円，「ふるさと応援基金」に約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億円を積み立てたこと等により，基金全体としては前年度から約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復旧・復興事業の財源として交付された資金が財政調整基金や一部特定目的基金に積まれており，基金全体の残高が多額になっている。今後，当該事業の完了に伴う清算等により残高が減少していく見込みであり，適切に管理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また，通常分の財政調整基金については，社会情勢の急激な変化や災害等に備えて一定程度確保しておく必要があることから，残高を注視しつつ事業の選択や執行の管理に努める。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・市営住宅基金：市営住宅及び共同施設の建設，修繕，改良，解体等に要する資金に充てる。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・ふるさと応援基金：ふるさと納税による寄附金を原資として，本市のまちづくりに関する事業の資金に充てる。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・地域振興基金：地域振興のために行う事業の資金に充てる。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・庁舎建設基金：将来的な庁舎建設の資金に充てる。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・東日本大震災復興基金：宮城県からの交付金を原資として，東日本大震災からの復興に関する事業の資金に充てる。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・市営住宅基金：市営住宅管理の資金に充てるため，国の補助金約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・ふるさと応援基金：人口減少対策パッケージ（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年度）及び教育パッケージ（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年度）に基づく事業等の財源として約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億円を充当した一方で，寄附金の増に伴い約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・地域振興基金：コミュニティ組織支援事業や学校施設整備事業等の財源として約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・東日本大震災復興基金：創造的産業復興支援事業等の財源として約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・庁舎建設基金：令和９年度の新庁舎完成を目指し，令和８年度まで毎年１～３億円程度を積立予定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・各種基金の目的に応じて計画的に積立て及び取崩しを行い，設置目的を果たした後は基金の廃止を行う等，適切に管理していく。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億円積み立てた一方で，復旧・復興事業の完了に伴う清算，人件費及び物件費高騰に伴う繰出金の増加等により，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億円を取り崩したことで減少となった，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基金残高には復旧・復興事業の財源として交付された震災復興特別交付税等を含んでおり，当該事業の進捗に伴い基金残高は減少していく見込みである。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普通交付税は，人口減少に伴い減少していく見込みであることから，今後の財政需要に備えて通常分の残高を一定程度確保しておく必要がある。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年度から利子の積立てのみ行っていたが，将来の市債償還の財源とするため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億円を積み立てたことで増加となった。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今後，新庁舎建設に係る償還に備え，財源の状況を見ながら積立て等の検討が必要である。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宮城県気仙沼市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56,300
55,491
332.44
51,460,167
48,933,434
2,133,683
18,962,141
29,247,640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財政力指数は横ばいであり，類似団体平均とほぼ同規模となった。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人口減少による地方税や普通交付税の減少が見込まれることから，引き続き，歳出の抑制を図るため，行政事務の効率化等に取り組んでいく。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156210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67131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71137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156210</xdr:rowOff>
    </xdr:from>
    <xdr:to>
      <xdr:col>24</xdr:col>
      <xdr:colOff>12700</xdr:colOff>
      <xdr:row>38</xdr:row>
      <xdr:rowOff>156210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671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0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21607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76200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ポイント減少したが，これは，普通交付税（</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億円）等の経常歳入が増加したことが要因である。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管理計画に基づき，人件費の抑制に努めているものの当分厳しい状況が続く見込みであり，市税収入等の歳入の確保や，公共施設総合管理計画等に基づく老朽化した施設の統廃合や，既存事業の廃止・縮小による経常経費の縮減を図り，適切な財政運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64</xdr:row>
      <xdr:rowOff>169672</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8664"/>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141749</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11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169672</xdr:rowOff>
    </xdr:from>
    <xdr:to>
      <xdr:col>24</xdr:col>
      <xdr:colOff>12700</xdr:colOff>
      <xdr:row>64</xdr:row>
      <xdr:rowOff>169672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14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169672</xdr:rowOff>
    </xdr:from>
    <xdr:to>
      <xdr:col>23</xdr:col>
      <xdr:colOff>133350</xdr:colOff>
      <xdr:row>65</xdr:row>
      <xdr:rowOff>80264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4247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34544</xdr:rowOff>
    </xdr:from>
    <xdr:to>
      <xdr:col>19</xdr:col>
      <xdr:colOff>133350</xdr:colOff>
      <xdr:row>65</xdr:row>
      <xdr:rowOff>80264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0734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8128</xdr:rowOff>
    </xdr:from>
    <xdr:to>
      <xdr:col>19</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119905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0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34544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204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140716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2047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148336</xdr:rowOff>
    </xdr:from>
    <xdr:to>
      <xdr:col>11</xdr:col>
      <xdr:colOff>82550</xdr:colOff>
      <xdr:row>61</xdr:row>
      <xdr:rowOff>78486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88663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131318</xdr:rowOff>
    </xdr:from>
    <xdr:to>
      <xdr:col>7</xdr:col>
      <xdr:colOff>31750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71645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14749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29464</xdr:rowOff>
    </xdr:from>
    <xdr:to>
      <xdr:col>19</xdr:col>
      <xdr:colOff>184150</xdr:colOff>
      <xdr:row>65</xdr:row>
      <xdr:rowOff>131064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115841</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6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155194</xdr:rowOff>
    </xdr:from>
    <xdr:to>
      <xdr:col>15</xdr:col>
      <xdr:colOff>133350</xdr:colOff>
      <xdr:row>64</xdr:row>
      <xdr:rowOff>85344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70121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154703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89916</xdr:rowOff>
    </xdr:from>
    <xdr:to>
      <xdr:col>7</xdr:col>
      <xdr:colOff>31750</xdr:colOff>
      <xdr:row>65</xdr:row>
      <xdr:rowOff>20066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前年度と比較して，復旧・復興事業で整備した公共施設の維持管理経費等が増加したことや人口減等により，人口１人当たりの決算額が増となった。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「定員管理計画」に基づき，職員の担うべき業務の整理を行い，業務の外部委託，</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の活用など，様々な手法を組み合わせながら，事務の効率化・省力化を進めるとともに，各施設の管理経費の見直し等により歳出抑制に努めていく。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4708</xdr:rowOff>
    </xdr:from>
    <xdr:to>
      <xdr:col>23</xdr:col>
      <xdr:colOff>133350</xdr:colOff>
      <xdr:row>87</xdr:row>
      <xdr:rowOff>28256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749408"/>
          <a:ext cx="838200" cy="19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100935</xdr:rowOff>
    </xdr:from>
    <xdr:to>
      <xdr:col>19</xdr:col>
      <xdr:colOff>133350</xdr:colOff>
      <xdr:row>86</xdr:row>
      <xdr:rowOff>4708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74185"/>
          <a:ext cx="889000" cy="7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31888</xdr:rowOff>
    </xdr:from>
    <xdr:to>
      <xdr:col>15</xdr:col>
      <xdr:colOff>82550</xdr:colOff>
      <xdr:row>85</xdr:row>
      <xdr:rowOff>100935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05138"/>
          <a:ext cx="889000" cy="6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13922</xdr:rowOff>
    </xdr:from>
    <xdr:to>
      <xdr:col>11</xdr:col>
      <xdr:colOff>31750</xdr:colOff>
      <xdr:row>85</xdr:row>
      <xdr:rowOff>31888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87172"/>
          <a:ext cx="889000" cy="1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68816</xdr:rowOff>
    </xdr:from>
    <xdr:to>
      <xdr:col>7</xdr:col>
      <xdr:colOff>31750</xdr:colOff>
      <xdr:row>81</xdr:row>
      <xdr:rowOff>170416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9143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2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148906</xdr:rowOff>
    </xdr:from>
    <xdr:to>
      <xdr:col>23</xdr:col>
      <xdr:colOff>184150</xdr:colOff>
      <xdr:row>87</xdr:row>
      <xdr:rowOff>79056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9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120983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6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125358</xdr:rowOff>
    </xdr:from>
    <xdr:to>
      <xdr:col>19</xdr:col>
      <xdr:colOff>184150</xdr:colOff>
      <xdr:row>86</xdr:row>
      <xdr:rowOff>55508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40285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8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50135</xdr:rowOff>
    </xdr:from>
    <xdr:to>
      <xdr:col>15</xdr:col>
      <xdr:colOff>133350</xdr:colOff>
      <xdr:row>85</xdr:row>
      <xdr:rowOff>151735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6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136512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152538</xdr:rowOff>
    </xdr:from>
    <xdr:to>
      <xdr:col>11</xdr:col>
      <xdr:colOff>82550</xdr:colOff>
      <xdr:row>85</xdr:row>
      <xdr:rowOff>82688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5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67465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4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134572</xdr:rowOff>
    </xdr:from>
    <xdr:to>
      <xdr:col>7</xdr:col>
      <xdr:colOff>31750</xdr:colOff>
      <xdr:row>85</xdr:row>
      <xdr:rowOff>64722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3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49499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０．９上回り，全国市平均を０．１下回っている。優秀な人材確保の観点から，一定の給与水準維持が必要であるものの，総人件費の抑制を図るため，引き続き定員管理計画による職員数の適正化に努め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なお，令和４年度において，令和３年度から３．３ポイント上昇しているが，これは一部職員の経験年数を訂正した影響で，各経験年数階層における平均給与額が変動したことによるものである。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136071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635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86</xdr:row>
      <xdr:rowOff>153307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29229"/>
          <a:ext cx="889000" cy="56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98879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119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旧・復興事業に係る任期付職員を含めた職員数の増により，類似団体平均を大幅に上回っていたが，令和４年度末でハード整備がほぼ完了したことにより，ハード整備に従事した任期付職員が退職となったため，類似団体平均との差は小さくなっている。</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今後も「定員管理計画」に基づき，職員数の適正化を図るよう努める。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126033</xdr:rowOff>
    </xdr:from>
    <xdr:to>
      <xdr:col>81</xdr:col>
      <xdr:colOff>44450</xdr:colOff>
      <xdr:row>62</xdr:row>
      <xdr:rowOff>152460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55933"/>
          <a:ext cx="838200" cy="2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126033</xdr:rowOff>
    </xdr:from>
    <xdr:to>
      <xdr:col>77</xdr:col>
      <xdr:colOff>44450</xdr:colOff>
      <xdr:row>63</xdr:row>
      <xdr:rowOff>6290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75593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6290</xdr:rowOff>
    </xdr:from>
    <xdr:to>
      <xdr:col>72</xdr:col>
      <xdr:colOff>203200</xdr:colOff>
      <xdr:row>63</xdr:row>
      <xdr:rowOff>61444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0764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35016</xdr:rowOff>
    </xdr:from>
    <xdr:to>
      <xdr:col>68</xdr:col>
      <xdr:colOff>152400</xdr:colOff>
      <xdr:row>63</xdr:row>
      <xdr:rowOff>61444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36366"/>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90654</xdr:rowOff>
    </xdr:from>
    <xdr:to>
      <xdr:col>64</xdr:col>
      <xdr:colOff>152400</xdr:colOff>
      <xdr:row>61</xdr:row>
      <xdr:rowOff>20804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7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30981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4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101660</xdr:rowOff>
    </xdr:from>
    <xdr:to>
      <xdr:col>81</xdr:col>
      <xdr:colOff>95250</xdr:colOff>
      <xdr:row>63</xdr:row>
      <xdr:rowOff>31810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73737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0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75233</xdr:rowOff>
    </xdr:from>
    <xdr:to>
      <xdr:col>77</xdr:col>
      <xdr:colOff>95250</xdr:colOff>
      <xdr:row>63</xdr:row>
      <xdr:rowOff>5383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0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161610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91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126940</xdr:rowOff>
    </xdr:from>
    <xdr:to>
      <xdr:col>73</xdr:col>
      <xdr:colOff>44450</xdr:colOff>
      <xdr:row>63</xdr:row>
      <xdr:rowOff>57090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41867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4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10644</xdr:rowOff>
    </xdr:from>
    <xdr:to>
      <xdr:col>68</xdr:col>
      <xdr:colOff>203200</xdr:colOff>
      <xdr:row>63</xdr:row>
      <xdr:rowOff>112244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97021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9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155666</xdr:rowOff>
    </xdr:from>
    <xdr:to>
      <xdr:col>64</xdr:col>
      <xdr:colOff>152400</xdr:colOff>
      <xdr:row>63</xdr:row>
      <xdr:rowOff>85816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70593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公営企業債の元利償還金に対する繰入金（上水道事業・病院事業等）が減少し，実質公債費比率は昨年度より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今後の新規事業については，優先度とニーズを的確に把握したうえで事業選択し，地方債の発行抑制に努める。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19755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643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19755</xdr:rowOff>
    </xdr:from>
    <xdr:to>
      <xdr:col>77</xdr:col>
      <xdr:colOff>44450</xdr:colOff>
      <xdr:row>40</xdr:row>
      <xdr:rowOff>46567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113595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0456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113595</xdr:rowOff>
    </xdr:from>
    <xdr:to>
      <xdr:col>68</xdr:col>
      <xdr:colOff>152400</xdr:colOff>
      <xdr:row>40</xdr:row>
      <xdr:rowOff>153811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7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70555</xdr:rowOff>
    </xdr:from>
    <xdr:to>
      <xdr:col>64</xdr:col>
      <xdr:colOff>152400</xdr:colOff>
      <xdr:row>39</xdr:row>
      <xdr:rowOff>705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58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140405</xdr:rowOff>
    </xdr:from>
    <xdr:to>
      <xdr:col>77</xdr:col>
      <xdr:colOff>95250</xdr:colOff>
      <xdr:row>40</xdr:row>
      <xdr:rowOff>70555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62795</xdr:rowOff>
    </xdr:from>
    <xdr:to>
      <xdr:col>68</xdr:col>
      <xdr:colOff>203200</xdr:colOff>
      <xdr:row>40</xdr:row>
      <xdr:rowOff>164395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149172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17938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類似団体平均を下回っている。要因は，市営住宅基金残高等の増により充当可能基金残高が大きくなっているためである。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今後も新規事業については，優先度とニーズを的確に把握したうえで事業選択し，地方債の発行抑制など後年度負担の軽減を図り，健全な財政運営に努める。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宮城県気仙沼市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56,300
55,491
332.44
51,460,167
48,933,434
2,133,683
18,962,141
29,247,640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人件費に係る経常収支比率は，類似団体平均を上回っている。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これは，東日本大震災に係る復旧・復興事業が完了したが，経常的な事務を行う会計年度任用職員が増加したことなどによる職員給料の増などである。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今後も定員管理計画に基づき，職員数の適正化を図るよう努める。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42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96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39</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963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160020</xdr:rowOff>
    </xdr:from>
    <xdr:to>
      <xdr:col>20</xdr:col>
      <xdr:colOff>38100</xdr:colOff>
      <xdr:row>39</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34290</xdr:rowOff>
    </xdr:from>
    <xdr:to>
      <xdr:col>6</xdr:col>
      <xdr:colOff>171450</xdr:colOff>
      <xdr:row>39</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今後も，業務の見直し等に取り組み，物件費の削減に努める。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19050</xdr:rowOff>
    </xdr:from>
    <xdr:to>
      <xdr:col>82</xdr:col>
      <xdr:colOff>107950</xdr:colOff>
      <xdr:row>17</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33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82550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46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152400</xdr:rowOff>
    </xdr:from>
    <xdr:to>
      <xdr:col>73</xdr:col>
      <xdr:colOff>180975</xdr:colOff>
      <xdr:row>17</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95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152400</xdr:rowOff>
    </xdr:from>
    <xdr:to>
      <xdr:col>69</xdr:col>
      <xdr:colOff>92075</xdr:colOff>
      <xdr:row>17</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95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139700</xdr:rowOff>
    </xdr:from>
    <xdr:to>
      <xdr:col>82</xdr:col>
      <xdr:colOff>158750</xdr:colOff>
      <xdr:row>17</xdr:row>
      <xdr:rowOff>69850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31750</xdr:rowOff>
    </xdr:from>
    <xdr:to>
      <xdr:col>74</xdr:col>
      <xdr:colOff>31750</xdr:colOff>
      <xdr:row>17</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118127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101600</xdr:rowOff>
    </xdr:from>
    <xdr:to>
      <xdr:col>69</xdr:col>
      <xdr:colOff>142875</xdr:colOff>
      <xdr:row>17</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今後については，さらに高齢化が進むことによる介護給付費等の増が予想されるため，引き続き適正な資格審査等により，扶助費の増加抑制に努める。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26416</xdr:rowOff>
    </xdr:from>
    <xdr:to>
      <xdr:col>24</xdr:col>
      <xdr:colOff>25400</xdr:colOff>
      <xdr:row>54</xdr:row>
      <xdr:rowOff>108712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847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44704</xdr:rowOff>
    </xdr:from>
    <xdr:to>
      <xdr:col>19</xdr:col>
      <xdr:colOff>187325</xdr:colOff>
      <xdr:row>54</xdr:row>
      <xdr:rowOff>108712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030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54</xdr:row>
      <xdr:rowOff>44704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93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53848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93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84853</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147066</xdr:rowOff>
    </xdr:from>
    <xdr:to>
      <xdr:col>24</xdr:col>
      <xdr:colOff>76200</xdr:colOff>
      <xdr:row>54</xdr:row>
      <xdr:rowOff>77216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3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55643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57912</xdr:rowOff>
    </xdr:from>
    <xdr:to>
      <xdr:col>20</xdr:col>
      <xdr:colOff>38100</xdr:colOff>
      <xdr:row>54</xdr:row>
      <xdr:rowOff>159512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169689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165354</xdr:rowOff>
    </xdr:from>
    <xdr:to>
      <xdr:col>15</xdr:col>
      <xdr:colOff>149225</xdr:colOff>
      <xdr:row>54</xdr:row>
      <xdr:rowOff>95504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105681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xdr:rowOff>
    </xdr:from>
    <xdr:to>
      <xdr:col>6</xdr:col>
      <xdr:colOff>171450</xdr:colOff>
      <xdr:row>54</xdr:row>
      <xdr:rowOff>104648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114825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これは，保険事業会計等に対する繰出金が影響している。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普通会計の繰出金による負担が過大とならないよう，各事業において，より健全な運営に努める。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29028</xdr:rowOff>
    </xdr:from>
    <xdr:to>
      <xdr:col>82</xdr:col>
      <xdr:colOff>107950</xdr:colOff>
      <xdr:row>59</xdr:row>
      <xdr:rowOff>20865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44428"/>
          <a:ext cx="0" cy="119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164392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10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20865</xdr:rowOff>
    </xdr:from>
    <xdr:to>
      <xdr:col>82</xdr:col>
      <xdr:colOff>196850</xdr:colOff>
      <xdr:row>59</xdr:row>
      <xdr:rowOff>20865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13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115405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29028</xdr:rowOff>
    </xdr:from>
    <xdr:to>
      <xdr:col>82</xdr:col>
      <xdr:colOff>196850</xdr:colOff>
      <xdr:row>52</xdr:row>
      <xdr:rowOff>29028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4535</xdr:rowOff>
    </xdr:from>
    <xdr:to>
      <xdr:col>82</xdr:col>
      <xdr:colOff>107950</xdr:colOff>
      <xdr:row>59</xdr:row>
      <xdr:rowOff>20865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200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100892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84365</xdr:rowOff>
    </xdr:from>
    <xdr:to>
      <xdr:col>82</xdr:col>
      <xdr:colOff>158750</xdr:colOff>
      <xdr:row>56</xdr:row>
      <xdr:rowOff>14515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59</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78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100693</xdr:rowOff>
    </xdr:from>
    <xdr:to>
      <xdr:col>78</xdr:col>
      <xdr:colOff>120650</xdr:colOff>
      <xdr:row>56</xdr:row>
      <xdr:rowOff>30843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118835</xdr:rowOff>
    </xdr:from>
    <xdr:to>
      <xdr:col>73</xdr:col>
      <xdr:colOff>180975</xdr:colOff>
      <xdr:row>57</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914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51707</xdr:rowOff>
    </xdr:from>
    <xdr:to>
      <xdr:col>74</xdr:col>
      <xdr:colOff>31750</xdr:colOff>
      <xdr:row>55</xdr:row>
      <xdr:rowOff>153307</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163484</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118835</xdr:rowOff>
    </xdr:from>
    <xdr:to>
      <xdr:col>69</xdr:col>
      <xdr:colOff>92075</xdr:colOff>
      <xdr:row>61</xdr:row>
      <xdr:rowOff>53522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91485"/>
          <a:ext cx="889000" cy="6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2722</xdr:rowOff>
    </xdr:from>
    <xdr:to>
      <xdr:col>69</xdr:col>
      <xdr:colOff>142875</xdr:colOff>
      <xdr:row>55</xdr:row>
      <xdr:rowOff>104322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43543</xdr:rowOff>
    </xdr:from>
    <xdr:to>
      <xdr:col>65</xdr:col>
      <xdr:colOff>53975</xdr:colOff>
      <xdr:row>54</xdr:row>
      <xdr:rowOff>145143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155320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50092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9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125185</xdr:rowOff>
    </xdr:from>
    <xdr:to>
      <xdr:col>78</xdr:col>
      <xdr:colOff>120650</xdr:colOff>
      <xdr:row>59</xdr:row>
      <xdr:rowOff>55335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40112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68035</xdr:rowOff>
    </xdr:from>
    <xdr:to>
      <xdr:col>69</xdr:col>
      <xdr:colOff>142875</xdr:colOff>
      <xdr:row>57</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154412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2722</xdr:rowOff>
    </xdr:from>
    <xdr:to>
      <xdr:col>65</xdr:col>
      <xdr:colOff>53975</xdr:colOff>
      <xdr:row>61</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89099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これは，一部事務組合への負担金，下水道事業会計や病院事業会計等の公営企業会計への補助金等が多いためである。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今後は，企業会計の更なる経営改善に取り組み，補助費等の削減に努める。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12700</xdr:rowOff>
    </xdr:from>
    <xdr:to>
      <xdr:col>82</xdr:col>
      <xdr:colOff>107950</xdr:colOff>
      <xdr:row>40</xdr:row>
      <xdr:rowOff>46990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8707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8478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149860</xdr:rowOff>
    </xdr:from>
    <xdr:to>
      <xdr:col>73</xdr:col>
      <xdr:colOff>180975</xdr:colOff>
      <xdr:row>39</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8364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41275</xdr:rowOff>
    </xdr:from>
    <xdr:to>
      <xdr:col>69</xdr:col>
      <xdr:colOff>92075</xdr:colOff>
      <xdr:row>39</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72782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133350</xdr:rowOff>
    </xdr:from>
    <xdr:to>
      <xdr:col>82</xdr:col>
      <xdr:colOff>158750</xdr:colOff>
      <xdr:row>40</xdr:row>
      <xdr:rowOff>63500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105427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167640</xdr:rowOff>
    </xdr:from>
    <xdr:to>
      <xdr:col>78</xdr:col>
      <xdr:colOff>120650</xdr:colOff>
      <xdr:row>40</xdr:row>
      <xdr:rowOff>97790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8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82567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94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110490</xdr:rowOff>
    </xdr:from>
    <xdr:to>
      <xdr:col>74</xdr:col>
      <xdr:colOff>31750</xdr:colOff>
      <xdr:row>40</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25417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99060</xdr:rowOff>
    </xdr:from>
    <xdr:to>
      <xdr:col>69</xdr:col>
      <xdr:colOff>142875</xdr:colOff>
      <xdr:row>40</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8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161925</xdr:rowOff>
    </xdr:from>
    <xdr:to>
      <xdr:col>65</xdr:col>
      <xdr:colOff>53975</xdr:colOff>
      <xdr:row>39</xdr:row>
      <xdr:rowOff>92075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76852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今後実施する事業については，優先度を明確化し，地方債の新規発行の抑制に努める。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22225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143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21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117475</xdr:rowOff>
    </xdr:from>
    <xdr:to>
      <xdr:col>19</xdr:col>
      <xdr:colOff>187325</xdr:colOff>
      <xdr:row>77</xdr:row>
      <xdr:rowOff>22225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476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117475</xdr:rowOff>
    </xdr:from>
    <xdr:to>
      <xdr:col>15</xdr:col>
      <xdr:colOff>98425</xdr:colOff>
      <xdr:row>76</xdr:row>
      <xdr:rowOff>117475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147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117475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429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54627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142875</xdr:rowOff>
    </xdr:from>
    <xdr:to>
      <xdr:col>20</xdr:col>
      <xdr:colOff>38100</xdr:colOff>
      <xdr:row>77</xdr:row>
      <xdr:rowOff>73025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83202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4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66675</xdr:rowOff>
    </xdr:from>
    <xdr:to>
      <xdr:col>15</xdr:col>
      <xdr:colOff>149225</xdr:colOff>
      <xdr:row>76</xdr:row>
      <xdr:rowOff>168275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7002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6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66675</xdr:rowOff>
    </xdr:from>
    <xdr:to>
      <xdr:col>11</xdr:col>
      <xdr:colOff>60325</xdr:colOff>
      <xdr:row>76</xdr:row>
      <xdr:rowOff>168275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7002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6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これは，人件費及び補助費等の比率が高いためである。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人件費においては，経常的な事務を行う会計年度任用職員の増により，類似団体と比べ職員数が多いためである。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補助費等においては，企業会計の事業費や事務的経費の見直しを行うなど，企業会計の更なる経営改善に取り組み，補助費等の削減に努める。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92711</xdr:rowOff>
    </xdr:from>
    <xdr:to>
      <xdr:col>82</xdr:col>
      <xdr:colOff>107950</xdr:colOff>
      <xdr:row>80</xdr:row>
      <xdr:rowOff>43180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637261"/>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80</xdr:row>
      <xdr:rowOff>43180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7723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104139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400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80</xdr:row>
      <xdr:rowOff>12700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400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163830</xdr:rowOff>
    </xdr:from>
    <xdr:to>
      <xdr:col>78</xdr:col>
      <xdr:colOff>120650</xdr:colOff>
      <xdr:row>80</xdr:row>
      <xdr:rowOff>93980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78757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133350</xdr:rowOff>
    </xdr:from>
    <xdr:to>
      <xdr:col>65</xdr:col>
      <xdr:colOff>53975</xdr:colOff>
      <xdr:row>80</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48277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宮城県気仙沼市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73762</xdr:rowOff>
    </xdr:from>
    <xdr:to>
      <xdr:col>29</xdr:col>
      <xdr:colOff>127000</xdr:colOff>
      <xdr:row>15</xdr:row>
      <xdr:rowOff>36525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21687"/>
          <a:ext cx="647700" cy="134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20650</xdr:rowOff>
    </xdr:from>
    <xdr:to>
      <xdr:col>26</xdr:col>
      <xdr:colOff>50800</xdr:colOff>
      <xdr:row>15</xdr:row>
      <xdr:rowOff>36525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40025"/>
          <a:ext cx="698500" cy="15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145580</xdr:rowOff>
    </xdr:from>
    <xdr:to>
      <xdr:col>22</xdr:col>
      <xdr:colOff>114300</xdr:colOff>
      <xdr:row>15</xdr:row>
      <xdr:rowOff>20650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93505"/>
          <a:ext cx="698500" cy="46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125984</xdr:rowOff>
    </xdr:from>
    <xdr:to>
      <xdr:col>18</xdr:col>
      <xdr:colOff>177800</xdr:colOff>
      <xdr:row>14</xdr:row>
      <xdr:rowOff>145580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573909"/>
          <a:ext cx="698500" cy="19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22962</xdr:rowOff>
    </xdr:from>
    <xdr:to>
      <xdr:col>29</xdr:col>
      <xdr:colOff>177800</xdr:colOff>
      <xdr:row>14</xdr:row>
      <xdr:rowOff>124562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70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39489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157175</xdr:rowOff>
    </xdr:from>
    <xdr:to>
      <xdr:col>26</xdr:col>
      <xdr:colOff>101600</xdr:colOff>
      <xdr:row>15</xdr:row>
      <xdr:rowOff>87325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05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97502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141300</xdr:rowOff>
    </xdr:from>
    <xdr:to>
      <xdr:col>22</xdr:col>
      <xdr:colOff>165100</xdr:colOff>
      <xdr:row>15</xdr:row>
      <xdr:rowOff>71450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81627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94780</xdr:rowOff>
    </xdr:from>
    <xdr:to>
      <xdr:col>19</xdr:col>
      <xdr:colOff>38100</xdr:colOff>
      <xdr:row>15</xdr:row>
      <xdr:rowOff>24930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42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35107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75184</xdr:rowOff>
    </xdr:from>
    <xdr:to>
      <xdr:col>15</xdr:col>
      <xdr:colOff>101600</xdr:colOff>
      <xdr:row>15</xdr:row>
      <xdr:rowOff>5334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23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15511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9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75032</xdr:rowOff>
    </xdr:from>
    <xdr:to>
      <xdr:col>29</xdr:col>
      <xdr:colOff>127000</xdr:colOff>
      <xdr:row>36</xdr:row>
      <xdr:rowOff>125361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28282"/>
          <a:ext cx="647700" cy="50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59808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7013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125361</xdr:rowOff>
    </xdr:from>
    <xdr:to>
      <xdr:col>26</xdr:col>
      <xdr:colOff>50800</xdr:colOff>
      <xdr:row>37</xdr:row>
      <xdr:rowOff>3022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78611"/>
          <a:ext cx="698500" cy="4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61354</xdr:rowOff>
    </xdr:from>
    <xdr:to>
      <xdr:col>22</xdr:col>
      <xdr:colOff>114300</xdr:colOff>
      <xdr:row>37</xdr:row>
      <xdr:rowOff>3022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14604"/>
          <a:ext cx="698500" cy="113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61354</xdr:rowOff>
    </xdr:from>
    <xdr:to>
      <xdr:col>18</xdr:col>
      <xdr:colOff>177800</xdr:colOff>
      <xdr:row>36</xdr:row>
      <xdr:rowOff>123457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14604"/>
          <a:ext cx="698500" cy="6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263690</xdr:rowOff>
    </xdr:from>
    <xdr:to>
      <xdr:col>15</xdr:col>
      <xdr:colOff>101600</xdr:colOff>
      <xdr:row>38</xdr:row>
      <xdr:rowOff>22390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388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7167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4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24232</xdr:rowOff>
    </xdr:from>
    <xdr:to>
      <xdr:col>29</xdr:col>
      <xdr:colOff>177800</xdr:colOff>
      <xdr:row>36</xdr:row>
      <xdr:rowOff>125832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212209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2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74561</xdr:rowOff>
    </xdr:from>
    <xdr:to>
      <xdr:col>26</xdr:col>
      <xdr:colOff>101600</xdr:colOff>
      <xdr:row>37</xdr:row>
      <xdr:rowOff>4711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27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160938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1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123672</xdr:rowOff>
    </xdr:from>
    <xdr:to>
      <xdr:col>22</xdr:col>
      <xdr:colOff>165100</xdr:colOff>
      <xdr:row>37</xdr:row>
      <xdr:rowOff>53822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38599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6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10554</xdr:rowOff>
    </xdr:from>
    <xdr:to>
      <xdr:col>19</xdr:col>
      <xdr:colOff>38100</xdr:colOff>
      <xdr:row>36</xdr:row>
      <xdr:rowOff>112154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122331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3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72657</xdr:rowOff>
    </xdr:from>
    <xdr:to>
      <xdr:col>15</xdr:col>
      <xdr:colOff>101600</xdr:colOff>
      <xdr:row>37</xdr:row>
      <xdr:rowOff>2807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2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184434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9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宮城県気仙沼市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56,300
55,491
332.44
51,460,167
48,933,434
2,133,683
18,962,141
29,247,640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41262</xdr:rowOff>
    </xdr:from>
    <xdr:to>
      <xdr:col>24</xdr:col>
      <xdr:colOff>63500</xdr:colOff>
      <xdr:row>35</xdr:row>
      <xdr:rowOff>129603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2012"/>
          <a:ext cx="838200" cy="8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125781</xdr:rowOff>
    </xdr:from>
    <xdr:to>
      <xdr:col>19</xdr:col>
      <xdr:colOff>177800</xdr:colOff>
      <xdr:row>35</xdr:row>
      <xdr:rowOff>129603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26531"/>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89281</xdr:rowOff>
    </xdr:from>
    <xdr:to>
      <xdr:col>15</xdr:col>
      <xdr:colOff>50800</xdr:colOff>
      <xdr:row>35</xdr:row>
      <xdr:rowOff>125781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90031"/>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88646</xdr:rowOff>
    </xdr:from>
    <xdr:to>
      <xdr:col>10</xdr:col>
      <xdr:colOff>114300</xdr:colOff>
      <xdr:row>35</xdr:row>
      <xdr:rowOff>89281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89396"/>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30518</xdr:rowOff>
    </xdr:from>
    <xdr:to>
      <xdr:col>6</xdr:col>
      <xdr:colOff>38100</xdr:colOff>
      <xdr:row>38</xdr:row>
      <xdr:rowOff>132118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123245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161912</xdr:rowOff>
    </xdr:from>
    <xdr:to>
      <xdr:col>24</xdr:col>
      <xdr:colOff>114300</xdr:colOff>
      <xdr:row>35</xdr:row>
      <xdr:rowOff>92062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78803</xdr:rowOff>
    </xdr:from>
    <xdr:to>
      <xdr:col>20</xdr:col>
      <xdr:colOff>38100</xdr:colOff>
      <xdr:row>36</xdr:row>
      <xdr:rowOff>8953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25480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74981</xdr:rowOff>
    </xdr:from>
    <xdr:to>
      <xdr:col>15</xdr:col>
      <xdr:colOff>101600</xdr:colOff>
      <xdr:row>36</xdr:row>
      <xdr:rowOff>5131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21658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5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38481</xdr:rowOff>
    </xdr:from>
    <xdr:to>
      <xdr:col>10</xdr:col>
      <xdr:colOff>165100</xdr:colOff>
      <xdr:row>35</xdr:row>
      <xdr:rowOff>140081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156608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1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37846</xdr:rowOff>
    </xdr:from>
    <xdr:to>
      <xdr:col>6</xdr:col>
      <xdr:colOff>38100</xdr:colOff>
      <xdr:row>35</xdr:row>
      <xdr:rowOff>139446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155973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1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44114</xdr:rowOff>
    </xdr:from>
    <xdr:to>
      <xdr:col>24</xdr:col>
      <xdr:colOff>63500</xdr:colOff>
      <xdr:row>51</xdr:row>
      <xdr:rowOff>157759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616614"/>
          <a:ext cx="838200" cy="28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157759</xdr:rowOff>
    </xdr:from>
    <xdr:to>
      <xdr:col>19</xdr:col>
      <xdr:colOff>177800</xdr:colOff>
      <xdr:row>52</xdr:row>
      <xdr:rowOff>151526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901709"/>
          <a:ext cx="889000" cy="16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151526</xdr:rowOff>
    </xdr:from>
    <xdr:to>
      <xdr:col>15</xdr:col>
      <xdr:colOff>50800</xdr:colOff>
      <xdr:row>53</xdr:row>
      <xdr:rowOff>152776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66926"/>
          <a:ext cx="889000" cy="17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152776</xdr:rowOff>
    </xdr:from>
    <xdr:to>
      <xdr:col>10</xdr:col>
      <xdr:colOff>114300</xdr:colOff>
      <xdr:row>54</xdr:row>
      <xdr:rowOff>55407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39626"/>
          <a:ext cx="889000" cy="7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170754</xdr:rowOff>
    </xdr:from>
    <xdr:to>
      <xdr:col>6</xdr:col>
      <xdr:colOff>38100</xdr:colOff>
      <xdr:row>58</xdr:row>
      <xdr:rowOff>100904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4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92031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164764</xdr:rowOff>
    </xdr:from>
    <xdr:to>
      <xdr:col>24</xdr:col>
      <xdr:colOff>114300</xdr:colOff>
      <xdr:row>50</xdr:row>
      <xdr:rowOff>94914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56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117791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51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106959</xdr:rowOff>
    </xdr:from>
    <xdr:to>
      <xdr:col>20</xdr:col>
      <xdr:colOff>38100</xdr:colOff>
      <xdr:row>52</xdr:row>
      <xdr:rowOff>37109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8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53636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62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100726</xdr:rowOff>
    </xdr:from>
    <xdr:to>
      <xdr:col>15</xdr:col>
      <xdr:colOff>101600</xdr:colOff>
      <xdr:row>53</xdr:row>
      <xdr:rowOff>30876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47403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79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101976</xdr:rowOff>
    </xdr:from>
    <xdr:to>
      <xdr:col>10</xdr:col>
      <xdr:colOff>165100</xdr:colOff>
      <xdr:row>54</xdr:row>
      <xdr:rowOff>32126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1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48653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89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4607</xdr:rowOff>
    </xdr:from>
    <xdr:to>
      <xdr:col>6</xdr:col>
      <xdr:colOff>38100</xdr:colOff>
      <xdr:row>54</xdr:row>
      <xdr:rowOff>106207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26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122734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03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112790</xdr:rowOff>
    </xdr:from>
    <xdr:to>
      <xdr:col>24</xdr:col>
      <xdr:colOff>63500</xdr:colOff>
      <xdr:row>77</xdr:row>
      <xdr:rowOff>145089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14440"/>
          <a:ext cx="838200" cy="3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145089</xdr:rowOff>
    </xdr:from>
    <xdr:to>
      <xdr:col>19</xdr:col>
      <xdr:colOff>177800</xdr:colOff>
      <xdr:row>77</xdr:row>
      <xdr:rowOff>171247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6739"/>
          <a:ext cx="889000" cy="2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171247</xdr:rowOff>
    </xdr:from>
    <xdr:to>
      <xdr:col>15</xdr:col>
      <xdr:colOff>50800</xdr:colOff>
      <xdr:row>78</xdr:row>
      <xdr:rowOff>69847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72897"/>
          <a:ext cx="889000" cy="7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61224</xdr:rowOff>
    </xdr:from>
    <xdr:to>
      <xdr:col>10</xdr:col>
      <xdr:colOff>114300</xdr:colOff>
      <xdr:row>78</xdr:row>
      <xdr:rowOff>69847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34324"/>
          <a:ext cx="8890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60195</xdr:rowOff>
    </xdr:from>
    <xdr:to>
      <xdr:col>6</xdr:col>
      <xdr:colOff>38100</xdr:colOff>
      <xdr:row>78</xdr:row>
      <xdr:rowOff>161795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152922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52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61990</xdr:rowOff>
    </xdr:from>
    <xdr:to>
      <xdr:col>24</xdr:col>
      <xdr:colOff>114300</xdr:colOff>
      <xdr:row>77</xdr:row>
      <xdr:rowOff>163590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84867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94289</xdr:rowOff>
    </xdr:from>
    <xdr:to>
      <xdr:col>20</xdr:col>
      <xdr:colOff>38100</xdr:colOff>
      <xdr:row>78</xdr:row>
      <xdr:rowOff>24439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40966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7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120447</xdr:rowOff>
    </xdr:from>
    <xdr:to>
      <xdr:col>15</xdr:col>
      <xdr:colOff>101600</xdr:colOff>
      <xdr:row>78</xdr:row>
      <xdr:rowOff>50597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41724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1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19047</xdr:rowOff>
    </xdr:from>
    <xdr:to>
      <xdr:col>10</xdr:col>
      <xdr:colOff>165100</xdr:colOff>
      <xdr:row>78</xdr:row>
      <xdr:rowOff>120647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111774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10424</xdr:rowOff>
    </xdr:from>
    <xdr:to>
      <xdr:col>6</xdr:col>
      <xdr:colOff>38100</xdr:colOff>
      <xdr:row>78</xdr:row>
      <xdr:rowOff>112024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128551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5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6663</xdr:rowOff>
    </xdr:from>
    <xdr:to>
      <xdr:col>24</xdr:col>
      <xdr:colOff>63500</xdr:colOff>
      <xdr:row>97</xdr:row>
      <xdr:rowOff>72179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37313"/>
          <a:ext cx="838200" cy="6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72179</xdr:rowOff>
    </xdr:from>
    <xdr:to>
      <xdr:col>19</xdr:col>
      <xdr:colOff>177800</xdr:colOff>
      <xdr:row>97</xdr:row>
      <xdr:rowOff>124498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02829"/>
          <a:ext cx="889000" cy="5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76622</xdr:rowOff>
    </xdr:from>
    <xdr:to>
      <xdr:col>15</xdr:col>
      <xdr:colOff>50800</xdr:colOff>
      <xdr:row>97</xdr:row>
      <xdr:rowOff>124498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07272"/>
          <a:ext cx="889000" cy="4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76622</xdr:rowOff>
    </xdr:from>
    <xdr:to>
      <xdr:col>10</xdr:col>
      <xdr:colOff>114300</xdr:colOff>
      <xdr:row>98</xdr:row>
      <xdr:rowOff>73132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07272"/>
          <a:ext cx="889000" cy="16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50510</xdr:rowOff>
    </xdr:from>
    <xdr:to>
      <xdr:col>6</xdr:col>
      <xdr:colOff>38100</xdr:colOff>
      <xdr:row>97</xdr:row>
      <xdr:rowOff>152110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168637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127313</xdr:rowOff>
    </xdr:from>
    <xdr:to>
      <xdr:col>24</xdr:col>
      <xdr:colOff>114300</xdr:colOff>
      <xdr:row>97</xdr:row>
      <xdr:rowOff>57463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105740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21379</xdr:rowOff>
    </xdr:from>
    <xdr:to>
      <xdr:col>20</xdr:col>
      <xdr:colOff>38100</xdr:colOff>
      <xdr:row>97</xdr:row>
      <xdr:rowOff>122979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5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114106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4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73698</xdr:rowOff>
    </xdr:from>
    <xdr:to>
      <xdr:col>15</xdr:col>
      <xdr:colOff>101600</xdr:colOff>
      <xdr:row>98</xdr:row>
      <xdr:rowOff>3848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166425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9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25822</xdr:rowOff>
    </xdr:from>
    <xdr:to>
      <xdr:col>10</xdr:col>
      <xdr:colOff>165100</xdr:colOff>
      <xdr:row>97</xdr:row>
      <xdr:rowOff>127422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5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118549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4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22332</xdr:rowOff>
    </xdr:from>
    <xdr:to>
      <xdr:col>6</xdr:col>
      <xdr:colOff>38100</xdr:colOff>
      <xdr:row>98</xdr:row>
      <xdr:rowOff>123932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2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115059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1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85746</xdr:rowOff>
    </xdr:from>
    <xdr:to>
      <xdr:col>54</xdr:col>
      <xdr:colOff>189865</xdr:colOff>
      <xdr:row>37</xdr:row>
      <xdr:rowOff>166904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915046"/>
          <a:ext cx="1270" cy="595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170731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166904</xdr:rowOff>
    </xdr:from>
    <xdr:to>
      <xdr:col>55</xdr:col>
      <xdr:colOff>88900</xdr:colOff>
      <xdr:row>37</xdr:row>
      <xdr:rowOff>166904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32423</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69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85746</xdr:rowOff>
    </xdr:from>
    <xdr:to>
      <xdr:col>55</xdr:col>
      <xdr:colOff>88900</xdr:colOff>
      <xdr:row>34</xdr:row>
      <xdr:rowOff>85746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91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50683</xdr:rowOff>
    </xdr:from>
    <xdr:to>
      <xdr:col>55</xdr:col>
      <xdr:colOff>0</xdr:colOff>
      <xdr:row>35</xdr:row>
      <xdr:rowOff>15895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879983"/>
          <a:ext cx="838200" cy="13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40210</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1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61783</xdr:rowOff>
    </xdr:from>
    <xdr:to>
      <xdr:col>55</xdr:col>
      <xdr:colOff>50800</xdr:colOff>
      <xdr:row>36</xdr:row>
      <xdr:rowOff>163383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50683</xdr:rowOff>
    </xdr:from>
    <xdr:to>
      <xdr:col>50</xdr:col>
      <xdr:colOff>114300</xdr:colOff>
      <xdr:row>34</xdr:row>
      <xdr:rowOff>110796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879983"/>
          <a:ext cx="889000" cy="6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60407</xdr:rowOff>
    </xdr:from>
    <xdr:to>
      <xdr:col>50</xdr:col>
      <xdr:colOff>165100</xdr:colOff>
      <xdr:row>36</xdr:row>
      <xdr:rowOff>162007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3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153134</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110796</xdr:rowOff>
    </xdr:from>
    <xdr:to>
      <xdr:col>45</xdr:col>
      <xdr:colOff>177800</xdr:colOff>
      <xdr:row>34</xdr:row>
      <xdr:rowOff>154682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940096"/>
          <a:ext cx="889000" cy="4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62287</xdr:rowOff>
    </xdr:from>
    <xdr:to>
      <xdr:col>46</xdr:col>
      <xdr:colOff>38100</xdr:colOff>
      <xdr:row>36</xdr:row>
      <xdr:rowOff>163887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155014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67751</xdr:rowOff>
    </xdr:from>
    <xdr:to>
      <xdr:col>41</xdr:col>
      <xdr:colOff>50800</xdr:colOff>
      <xdr:row>34</xdr:row>
      <xdr:rowOff>154682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11251"/>
          <a:ext cx="889000" cy="77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76263</xdr:rowOff>
    </xdr:from>
    <xdr:to>
      <xdr:col>41</xdr:col>
      <xdr:colOff>101600</xdr:colOff>
      <xdr:row>37</xdr:row>
      <xdr:rowOff>6413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168990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4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32129</xdr:rowOff>
    </xdr:from>
    <xdr:to>
      <xdr:col>36</xdr:col>
      <xdr:colOff>165100</xdr:colOff>
      <xdr:row>34</xdr:row>
      <xdr:rowOff>133729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124856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5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136545</xdr:rowOff>
    </xdr:from>
    <xdr:to>
      <xdr:col>55</xdr:col>
      <xdr:colOff>50800</xdr:colOff>
      <xdr:row>35</xdr:row>
      <xdr:rowOff>66695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6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51472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8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171333</xdr:rowOff>
    </xdr:from>
    <xdr:to>
      <xdr:col>50</xdr:col>
      <xdr:colOff>165100</xdr:colOff>
      <xdr:row>34</xdr:row>
      <xdr:rowOff>101483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118010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0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59996</xdr:rowOff>
    </xdr:from>
    <xdr:to>
      <xdr:col>46</xdr:col>
      <xdr:colOff>38100</xdr:colOff>
      <xdr:row>34</xdr:row>
      <xdr:rowOff>161596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88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6673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6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103882</xdr:rowOff>
    </xdr:from>
    <xdr:to>
      <xdr:col>41</xdr:col>
      <xdr:colOff>101600</xdr:colOff>
      <xdr:row>35</xdr:row>
      <xdr:rowOff>34032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3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50559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0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16951</xdr:rowOff>
    </xdr:from>
    <xdr:to>
      <xdr:col>36</xdr:col>
      <xdr:colOff>165100</xdr:colOff>
      <xdr:row>30</xdr:row>
      <xdr:rowOff>118551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1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135078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493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50637</xdr:rowOff>
    </xdr:from>
    <xdr:to>
      <xdr:col>54</xdr:col>
      <xdr:colOff>189865</xdr:colOff>
      <xdr:row>59</xdr:row>
      <xdr:rowOff>26347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9651837"/>
          <a:ext cx="1270" cy="49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30174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4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26347</xdr:rowOff>
    </xdr:from>
    <xdr:to>
      <xdr:col>55</xdr:col>
      <xdr:colOff>88900</xdr:colOff>
      <xdr:row>59</xdr:row>
      <xdr:rowOff>26347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41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168764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942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50637</xdr:rowOff>
    </xdr:from>
    <xdr:to>
      <xdr:col>55</xdr:col>
      <xdr:colOff>88900</xdr:colOff>
      <xdr:row>56</xdr:row>
      <xdr:rowOff>50637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651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3049</xdr:rowOff>
    </xdr:from>
    <xdr:to>
      <xdr:col>55</xdr:col>
      <xdr:colOff>0</xdr:colOff>
      <xdr:row>58</xdr:row>
      <xdr:rowOff>62492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47149"/>
          <a:ext cx="838200" cy="5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153121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130244</xdr:rowOff>
    </xdr:from>
    <xdr:to>
      <xdr:col>55</xdr:col>
      <xdr:colOff>50800</xdr:colOff>
      <xdr:row>58</xdr:row>
      <xdr:rowOff>60394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9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133871</xdr:rowOff>
    </xdr:from>
    <xdr:to>
      <xdr:col>50</xdr:col>
      <xdr:colOff>114300</xdr:colOff>
      <xdr:row>58</xdr:row>
      <xdr:rowOff>3049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35071"/>
          <a:ext cx="889000" cy="2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127040</xdr:rowOff>
    </xdr:from>
    <xdr:to>
      <xdr:col>50</xdr:col>
      <xdr:colOff>165100</xdr:colOff>
      <xdr:row>58</xdr:row>
      <xdr:rowOff>57190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9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48317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9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18503</xdr:rowOff>
    </xdr:from>
    <xdr:to>
      <xdr:col>45</xdr:col>
      <xdr:colOff>177800</xdr:colOff>
      <xdr:row>56</xdr:row>
      <xdr:rowOff>133871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276803"/>
          <a:ext cx="889000" cy="45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156477</xdr:rowOff>
    </xdr:from>
    <xdr:to>
      <xdr:col>46</xdr:col>
      <xdr:colOff>38100</xdr:colOff>
      <xdr:row>58</xdr:row>
      <xdr:rowOff>86627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92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77754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100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135341</xdr:rowOff>
    </xdr:from>
    <xdr:to>
      <xdr:col>41</xdr:col>
      <xdr:colOff>50800</xdr:colOff>
      <xdr:row>54</xdr:row>
      <xdr:rowOff>18503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8707841"/>
          <a:ext cx="889000" cy="56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156269</xdr:rowOff>
    </xdr:from>
    <xdr:to>
      <xdr:col>41</xdr:col>
      <xdr:colOff>101600</xdr:colOff>
      <xdr:row>58</xdr:row>
      <xdr:rowOff>86419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92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77546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100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11137</xdr:rowOff>
    </xdr:from>
    <xdr:to>
      <xdr:col>36</xdr:col>
      <xdr:colOff>165100</xdr:colOff>
      <xdr:row>58</xdr:row>
      <xdr:rowOff>112737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103864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1004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11692</xdr:rowOff>
    </xdr:from>
    <xdr:to>
      <xdr:col>55</xdr:col>
      <xdr:colOff>50800</xdr:colOff>
      <xdr:row>58</xdr:row>
      <xdr:rowOff>113292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161569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3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123699</xdr:rowOff>
    </xdr:from>
    <xdr:to>
      <xdr:col>50</xdr:col>
      <xdr:colOff>165100</xdr:colOff>
      <xdr:row>58</xdr:row>
      <xdr:rowOff>53849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9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67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83071</xdr:rowOff>
    </xdr:from>
    <xdr:to>
      <xdr:col>46</xdr:col>
      <xdr:colOff>38100</xdr:colOff>
      <xdr:row>57</xdr:row>
      <xdr:rowOff>13221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29748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5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139153</xdr:rowOff>
    </xdr:from>
    <xdr:to>
      <xdr:col>41</xdr:col>
      <xdr:colOff>101600</xdr:colOff>
      <xdr:row>54</xdr:row>
      <xdr:rowOff>69303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85830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00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84541</xdr:rowOff>
    </xdr:from>
    <xdr:to>
      <xdr:col>36</xdr:col>
      <xdr:colOff>165100</xdr:colOff>
      <xdr:row>51</xdr:row>
      <xdr:rowOff>14691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86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31218</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432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45810</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3247460"/>
          <a:ext cx="1270" cy="265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163937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302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45810</xdr:rowOff>
    </xdr:from>
    <xdr:to>
      <xdr:col>55</xdr:col>
      <xdr:colOff>88900</xdr:colOff>
      <xdr:row>77</xdr:row>
      <xdr:rowOff>45810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24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8072</xdr:rowOff>
    </xdr:from>
    <xdr:to>
      <xdr:col>55</xdr:col>
      <xdr:colOff>0</xdr:colOff>
      <xdr:row>78</xdr:row>
      <xdr:rowOff>50130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81172"/>
          <a:ext cx="838200" cy="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5148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78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26721</xdr:rowOff>
    </xdr:from>
    <xdr:to>
      <xdr:col>55</xdr:col>
      <xdr:colOff>50800</xdr:colOff>
      <xdr:row>78</xdr:row>
      <xdr:rowOff>128321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127136</xdr:rowOff>
    </xdr:from>
    <xdr:to>
      <xdr:col>50</xdr:col>
      <xdr:colOff>114300</xdr:colOff>
      <xdr:row>78</xdr:row>
      <xdr:rowOff>8072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985886"/>
          <a:ext cx="889000" cy="39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17883</xdr:rowOff>
    </xdr:from>
    <xdr:to>
      <xdr:col>50</xdr:col>
      <xdr:colOff>165100</xdr:colOff>
      <xdr:row>78</xdr:row>
      <xdr:rowOff>119483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9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110610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133267</xdr:rowOff>
    </xdr:from>
    <xdr:to>
      <xdr:col>45</xdr:col>
      <xdr:colOff>177800</xdr:colOff>
      <xdr:row>75</xdr:row>
      <xdr:rowOff>127136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477667"/>
          <a:ext cx="889000" cy="50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12818</xdr:rowOff>
    </xdr:from>
    <xdr:to>
      <xdr:col>46</xdr:col>
      <xdr:colOff>38100</xdr:colOff>
      <xdr:row>78</xdr:row>
      <xdr:rowOff>114418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105545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29222</xdr:rowOff>
    </xdr:from>
    <xdr:to>
      <xdr:col>41</xdr:col>
      <xdr:colOff>50800</xdr:colOff>
      <xdr:row>72</xdr:row>
      <xdr:rowOff>133267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030722"/>
          <a:ext cx="889000" cy="44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13102</xdr:rowOff>
    </xdr:from>
    <xdr:to>
      <xdr:col>41</xdr:col>
      <xdr:colOff>101600</xdr:colOff>
      <xdr:row>78</xdr:row>
      <xdr:rowOff>114702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8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105829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7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4113</xdr:rowOff>
    </xdr:from>
    <xdr:to>
      <xdr:col>36</xdr:col>
      <xdr:colOff>165100</xdr:colOff>
      <xdr:row>78</xdr:row>
      <xdr:rowOff>105713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96840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6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170780</xdr:rowOff>
    </xdr:from>
    <xdr:to>
      <xdr:col>55</xdr:col>
      <xdr:colOff>50800</xdr:colOff>
      <xdr:row>78</xdr:row>
      <xdr:rowOff>100930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130157</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6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128722</xdr:rowOff>
    </xdr:from>
    <xdr:to>
      <xdr:col>50</xdr:col>
      <xdr:colOff>165100</xdr:colOff>
      <xdr:row>78</xdr:row>
      <xdr:rowOff>58872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75399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10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76336</xdr:rowOff>
    </xdr:from>
    <xdr:to>
      <xdr:col>46</xdr:col>
      <xdr:colOff>38100</xdr:colOff>
      <xdr:row>76</xdr:row>
      <xdr:rowOff>6486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93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23013</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71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82467</xdr:rowOff>
    </xdr:from>
    <xdr:to>
      <xdr:col>41</xdr:col>
      <xdr:colOff>101600</xdr:colOff>
      <xdr:row>73</xdr:row>
      <xdr:rowOff>12617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4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29144</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20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149872</xdr:rowOff>
    </xdr:from>
    <xdr:to>
      <xdr:col>36</xdr:col>
      <xdr:colOff>165100</xdr:colOff>
      <xdr:row>70</xdr:row>
      <xdr:rowOff>80022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1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96549</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175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138547</xdr:rowOff>
    </xdr:from>
    <xdr:to>
      <xdr:col>55</xdr:col>
      <xdr:colOff>0</xdr:colOff>
      <xdr:row>97</xdr:row>
      <xdr:rowOff>47782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97747"/>
          <a:ext cx="838200" cy="8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138547</xdr:rowOff>
    </xdr:from>
    <xdr:to>
      <xdr:col>50</xdr:col>
      <xdr:colOff>114300</xdr:colOff>
      <xdr:row>97</xdr:row>
      <xdr:rowOff>152403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97747"/>
          <a:ext cx="889000" cy="18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85739</xdr:rowOff>
    </xdr:from>
    <xdr:to>
      <xdr:col>45</xdr:col>
      <xdr:colOff>177800</xdr:colOff>
      <xdr:row>97</xdr:row>
      <xdr:rowOff>152403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44939"/>
          <a:ext cx="889000" cy="23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107969</xdr:rowOff>
    </xdr:from>
    <xdr:to>
      <xdr:col>41</xdr:col>
      <xdr:colOff>50800</xdr:colOff>
      <xdr:row>96</xdr:row>
      <xdr:rowOff>85739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5881369"/>
          <a:ext cx="889000" cy="66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163860</xdr:rowOff>
    </xdr:from>
    <xdr:to>
      <xdr:col>36</xdr:col>
      <xdr:colOff>165100</xdr:colOff>
      <xdr:row>97</xdr:row>
      <xdr:rowOff>94010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85137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7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168432</xdr:rowOff>
    </xdr:from>
    <xdr:to>
      <xdr:col>55</xdr:col>
      <xdr:colOff>50800</xdr:colOff>
      <xdr:row>97</xdr:row>
      <xdr:rowOff>98582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2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146859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0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87747</xdr:rowOff>
    </xdr:from>
    <xdr:to>
      <xdr:col>50</xdr:col>
      <xdr:colOff>165100</xdr:colOff>
      <xdr:row>97</xdr:row>
      <xdr:rowOff>17897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4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3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101603</xdr:rowOff>
    </xdr:from>
    <xdr:to>
      <xdr:col>46</xdr:col>
      <xdr:colOff>38100</xdr:colOff>
      <xdr:row>98</xdr:row>
      <xdr:rowOff>31753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22880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2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34939</xdr:rowOff>
    </xdr:from>
    <xdr:to>
      <xdr:col>41</xdr:col>
      <xdr:colOff>101600</xdr:colOff>
      <xdr:row>96</xdr:row>
      <xdr:rowOff>136539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153066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6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57169</xdr:rowOff>
    </xdr:from>
    <xdr:to>
      <xdr:col>36</xdr:col>
      <xdr:colOff>165100</xdr:colOff>
      <xdr:row>92</xdr:row>
      <xdr:rowOff>158769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8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3846</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560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27854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6028604"/>
          <a:ext cx="1269" cy="70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48290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145981</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80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27854</xdr:rowOff>
    </xdr:from>
    <xdr:to>
      <xdr:col>86</xdr:col>
      <xdr:colOff>25400</xdr:colOff>
      <xdr:row>35</xdr:row>
      <xdr:rowOff>27854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02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28067</xdr:rowOff>
    </xdr:from>
    <xdr:to>
      <xdr:col>85</xdr:col>
      <xdr:colOff>127000</xdr:colOff>
      <xdr:row>39</xdr:row>
      <xdr:rowOff>44382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14617"/>
          <a:ext cx="838200" cy="1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137189</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80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114312</xdr:rowOff>
    </xdr:from>
    <xdr:to>
      <xdr:col>85</xdr:col>
      <xdr:colOff>177800</xdr:colOff>
      <xdr:row>39</xdr:row>
      <xdr:rowOff>44462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40891</xdr:rowOff>
    </xdr:from>
    <xdr:to>
      <xdr:col>81</xdr:col>
      <xdr:colOff>50800</xdr:colOff>
      <xdr:row>39</xdr:row>
      <xdr:rowOff>28067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213091"/>
          <a:ext cx="889000" cy="50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121308</xdr:rowOff>
    </xdr:from>
    <xdr:to>
      <xdr:col>81</xdr:col>
      <xdr:colOff>101600</xdr:colOff>
      <xdr:row>39</xdr:row>
      <xdr:rowOff>51458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67985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68407</xdr:rowOff>
    </xdr:from>
    <xdr:to>
      <xdr:col>76</xdr:col>
      <xdr:colOff>114300</xdr:colOff>
      <xdr:row>36</xdr:row>
      <xdr:rowOff>40891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069157"/>
          <a:ext cx="889000" cy="14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110213</xdr:rowOff>
    </xdr:from>
    <xdr:to>
      <xdr:col>76</xdr:col>
      <xdr:colOff>165100</xdr:colOff>
      <xdr:row>39</xdr:row>
      <xdr:rowOff>40363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2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31490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71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144470</xdr:rowOff>
    </xdr:from>
    <xdr:to>
      <xdr:col>71</xdr:col>
      <xdr:colOff>177800</xdr:colOff>
      <xdr:row>35</xdr:row>
      <xdr:rowOff>68407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5459420"/>
          <a:ext cx="889000" cy="60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89136</xdr:rowOff>
    </xdr:from>
    <xdr:to>
      <xdr:col>72</xdr:col>
      <xdr:colOff>38100</xdr:colOff>
      <xdr:row>39</xdr:row>
      <xdr:rowOff>19286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0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10413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9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132288</xdr:rowOff>
    </xdr:from>
    <xdr:to>
      <xdr:col>67</xdr:col>
      <xdr:colOff>101600</xdr:colOff>
      <xdr:row>39</xdr:row>
      <xdr:rowOff>62438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53565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4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165032</xdr:rowOff>
    </xdr:from>
    <xdr:to>
      <xdr:col>85</xdr:col>
      <xdr:colOff>177800</xdr:colOff>
      <xdr:row>39</xdr:row>
      <xdr:rowOff>95182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92740</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07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148717</xdr:rowOff>
    </xdr:from>
    <xdr:to>
      <xdr:col>81</xdr:col>
      <xdr:colOff>101600</xdr:colOff>
      <xdr:row>39</xdr:row>
      <xdr:rowOff>78867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69994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5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161541</xdr:rowOff>
    </xdr:from>
    <xdr:to>
      <xdr:col>76</xdr:col>
      <xdr:colOff>165100</xdr:colOff>
      <xdr:row>36</xdr:row>
      <xdr:rowOff>91691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16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108218</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93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17607</xdr:rowOff>
    </xdr:from>
    <xdr:to>
      <xdr:col>72</xdr:col>
      <xdr:colOff>38100</xdr:colOff>
      <xdr:row>35</xdr:row>
      <xdr:rowOff>119207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0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135734</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57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93670</xdr:rowOff>
    </xdr:from>
    <xdr:to>
      <xdr:col>67</xdr:col>
      <xdr:colOff>101600</xdr:colOff>
      <xdr:row>32</xdr:row>
      <xdr:rowOff>23820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4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40347</xdr:rowOff>
    </xdr:from>
    <xdr:ext cx="59901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14795" y="518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159962</xdr:rowOff>
    </xdr:from>
    <xdr:to>
      <xdr:col>85</xdr:col>
      <xdr:colOff>126364</xdr:colOff>
      <xdr:row>77</xdr:row>
      <xdr:rowOff>166973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675812"/>
          <a:ext cx="1269" cy="69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170800</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7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166973</xdr:rowOff>
    </xdr:from>
    <xdr:to>
      <xdr:col>86</xdr:col>
      <xdr:colOff>25400</xdr:colOff>
      <xdr:row>77</xdr:row>
      <xdr:rowOff>166973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6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106639</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45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159962</xdr:rowOff>
    </xdr:from>
    <xdr:to>
      <xdr:col>86</xdr:col>
      <xdr:colOff>25400</xdr:colOff>
      <xdr:row>73</xdr:row>
      <xdr:rowOff>159962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67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89874</xdr:rowOff>
    </xdr:from>
    <xdr:to>
      <xdr:col>85</xdr:col>
      <xdr:colOff>127000</xdr:colOff>
      <xdr:row>76</xdr:row>
      <xdr:rowOff>121656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20074"/>
          <a:ext cx="838200" cy="3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35913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94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13035</xdr:rowOff>
    </xdr:from>
    <xdr:to>
      <xdr:col>85</xdr:col>
      <xdr:colOff>177800</xdr:colOff>
      <xdr:row>76</xdr:row>
      <xdr:rowOff>114635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121656</xdr:rowOff>
    </xdr:from>
    <xdr:to>
      <xdr:col>81</xdr:col>
      <xdr:colOff>50800</xdr:colOff>
      <xdr:row>76</xdr:row>
      <xdr:rowOff>139373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51856"/>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20861</xdr:rowOff>
    </xdr:from>
    <xdr:to>
      <xdr:col>81</xdr:col>
      <xdr:colOff>101600</xdr:colOff>
      <xdr:row>76</xdr:row>
      <xdr:rowOff>122461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5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138988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2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109082</xdr:rowOff>
    </xdr:from>
    <xdr:to>
      <xdr:col>76</xdr:col>
      <xdr:colOff>114300</xdr:colOff>
      <xdr:row>76</xdr:row>
      <xdr:rowOff>139373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110582"/>
          <a:ext cx="889000" cy="105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29449</xdr:rowOff>
    </xdr:from>
    <xdr:to>
      <xdr:col>76</xdr:col>
      <xdr:colOff>165100</xdr:colOff>
      <xdr:row>76</xdr:row>
      <xdr:rowOff>131049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147576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3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109082</xdr:rowOff>
    </xdr:from>
    <xdr:to>
      <xdr:col>71</xdr:col>
      <xdr:colOff>177800</xdr:colOff>
      <xdr:row>76</xdr:row>
      <xdr:rowOff>148554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110582"/>
          <a:ext cx="889000" cy="106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29372</xdr:rowOff>
    </xdr:from>
    <xdr:to>
      <xdr:col>72</xdr:col>
      <xdr:colOff>38100</xdr:colOff>
      <xdr:row>76</xdr:row>
      <xdr:rowOff>130972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122099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5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33998</xdr:rowOff>
    </xdr:from>
    <xdr:to>
      <xdr:col>67</xdr:col>
      <xdr:colOff>101600</xdr:colOff>
      <xdr:row>77</xdr:row>
      <xdr:rowOff>135598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126725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32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39074</xdr:rowOff>
    </xdr:from>
    <xdr:to>
      <xdr:col>85</xdr:col>
      <xdr:colOff>177800</xdr:colOff>
      <xdr:row>76</xdr:row>
      <xdr:rowOff>140674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6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17501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4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70856</xdr:rowOff>
    </xdr:from>
    <xdr:to>
      <xdr:col>81</xdr:col>
      <xdr:colOff>101600</xdr:colOff>
      <xdr:row>77</xdr:row>
      <xdr:rowOff>1006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0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9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88573</xdr:rowOff>
    </xdr:from>
    <xdr:to>
      <xdr:col>76</xdr:col>
      <xdr:colOff>165100</xdr:colOff>
      <xdr:row>77</xdr:row>
      <xdr:rowOff>18723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9850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1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58282</xdr:rowOff>
    </xdr:from>
    <xdr:to>
      <xdr:col>72</xdr:col>
      <xdr:colOff>38100</xdr:colOff>
      <xdr:row>70</xdr:row>
      <xdr:rowOff>159882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4959</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183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97754</xdr:rowOff>
    </xdr:from>
    <xdr:to>
      <xdr:col>67</xdr:col>
      <xdr:colOff>101600</xdr:colOff>
      <xdr:row>77</xdr:row>
      <xdr:rowOff>27904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44431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9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106764</xdr:rowOff>
    </xdr:from>
    <xdr:to>
      <xdr:col>85</xdr:col>
      <xdr:colOff>127000</xdr:colOff>
      <xdr:row>92</xdr:row>
      <xdr:rowOff>106910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5537264"/>
          <a:ext cx="838200" cy="34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106910</xdr:rowOff>
    </xdr:from>
    <xdr:to>
      <xdr:col>81</xdr:col>
      <xdr:colOff>50800</xdr:colOff>
      <xdr:row>94</xdr:row>
      <xdr:rowOff>153654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5880310"/>
          <a:ext cx="889000" cy="38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153654</xdr:rowOff>
    </xdr:from>
    <xdr:to>
      <xdr:col>76</xdr:col>
      <xdr:colOff>114300</xdr:colOff>
      <xdr:row>96</xdr:row>
      <xdr:rowOff>113182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269954"/>
          <a:ext cx="889000" cy="30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122391</xdr:rowOff>
    </xdr:from>
    <xdr:to>
      <xdr:col>71</xdr:col>
      <xdr:colOff>177800</xdr:colOff>
      <xdr:row>96</xdr:row>
      <xdr:rowOff>113182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238691"/>
          <a:ext cx="889000" cy="33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55964</xdr:rowOff>
    </xdr:from>
    <xdr:to>
      <xdr:col>85</xdr:col>
      <xdr:colOff>177800</xdr:colOff>
      <xdr:row>90</xdr:row>
      <xdr:rowOff>157564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548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8991</xdr:rowOff>
    </xdr:from>
    <xdr:ext cx="599010"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54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56110</xdr:rowOff>
    </xdr:from>
    <xdr:to>
      <xdr:col>81</xdr:col>
      <xdr:colOff>101600</xdr:colOff>
      <xdr:row>92</xdr:row>
      <xdr:rowOff>157710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582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2787</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560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102854</xdr:rowOff>
    </xdr:from>
    <xdr:to>
      <xdr:col>76</xdr:col>
      <xdr:colOff>165100</xdr:colOff>
      <xdr:row>95</xdr:row>
      <xdr:rowOff>33004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21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49531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599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62382</xdr:rowOff>
    </xdr:from>
    <xdr:to>
      <xdr:col>72</xdr:col>
      <xdr:colOff>38100</xdr:colOff>
      <xdr:row>96</xdr:row>
      <xdr:rowOff>163982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5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9059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29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71591</xdr:rowOff>
    </xdr:from>
    <xdr:to>
      <xdr:col>67</xdr:col>
      <xdr:colOff>101600</xdr:colOff>
      <xdr:row>95</xdr:row>
      <xdr:rowOff>1741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18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18268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596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153233</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639633"/>
          <a:ext cx="1269" cy="1015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99910</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41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153233</xdr:rowOff>
    </xdr:from>
    <xdr:to>
      <xdr:col>116</xdr:col>
      <xdr:colOff>152400</xdr:colOff>
      <xdr:row>32</xdr:row>
      <xdr:rowOff>153233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63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146375</xdr:rowOff>
    </xdr:from>
    <xdr:to>
      <xdr:col>116</xdr:col>
      <xdr:colOff>63500</xdr:colOff>
      <xdr:row>37</xdr:row>
      <xdr:rowOff>153553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6490025"/>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69440</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41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46563</xdr:rowOff>
    </xdr:from>
    <xdr:to>
      <xdr:col>116</xdr:col>
      <xdr:colOff>114300</xdr:colOff>
      <xdr:row>37</xdr:row>
      <xdr:rowOff>148163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9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26817</xdr:rowOff>
    </xdr:from>
    <xdr:to>
      <xdr:col>111</xdr:col>
      <xdr:colOff>177800</xdr:colOff>
      <xdr:row>37</xdr:row>
      <xdr:rowOff>153553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199017"/>
          <a:ext cx="889000" cy="29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19223</xdr:rowOff>
    </xdr:from>
    <xdr:to>
      <xdr:col>112</xdr:col>
      <xdr:colOff>38100</xdr:colOff>
      <xdr:row>37</xdr:row>
      <xdr:rowOff>120823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137350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13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133253</xdr:rowOff>
    </xdr:from>
    <xdr:to>
      <xdr:col>107</xdr:col>
      <xdr:colOff>50800</xdr:colOff>
      <xdr:row>36</xdr:row>
      <xdr:rowOff>26817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5962553"/>
          <a:ext cx="889000" cy="23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39888</xdr:rowOff>
    </xdr:from>
    <xdr:to>
      <xdr:col>107</xdr:col>
      <xdr:colOff>101600</xdr:colOff>
      <xdr:row>37</xdr:row>
      <xdr:rowOff>141488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132615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98003</xdr:rowOff>
    </xdr:from>
    <xdr:to>
      <xdr:col>102</xdr:col>
      <xdr:colOff>114300</xdr:colOff>
      <xdr:row>34</xdr:row>
      <xdr:rowOff>133253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5412953"/>
          <a:ext cx="889000" cy="5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18903</xdr:rowOff>
    </xdr:from>
    <xdr:to>
      <xdr:col>102</xdr:col>
      <xdr:colOff>165100</xdr:colOff>
      <xdr:row>37</xdr:row>
      <xdr:rowOff>120503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111630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95575</xdr:rowOff>
    </xdr:from>
    <xdr:to>
      <xdr:col>116</xdr:col>
      <xdr:colOff>114300</xdr:colOff>
      <xdr:row>38</xdr:row>
      <xdr:rowOff>25726</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4392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74002</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41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102753</xdr:rowOff>
    </xdr:from>
    <xdr:to>
      <xdr:col>112</xdr:col>
      <xdr:colOff>38100</xdr:colOff>
      <xdr:row>38</xdr:row>
      <xdr:rowOff>32903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44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24030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53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147467</xdr:rowOff>
    </xdr:from>
    <xdr:to>
      <xdr:col>107</xdr:col>
      <xdr:colOff>101600</xdr:colOff>
      <xdr:row>36</xdr:row>
      <xdr:rowOff>77617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14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94144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92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82453</xdr:rowOff>
    </xdr:from>
    <xdr:to>
      <xdr:col>102</xdr:col>
      <xdr:colOff>165100</xdr:colOff>
      <xdr:row>35</xdr:row>
      <xdr:rowOff>12603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9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29130</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278111" y="568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47203</xdr:rowOff>
    </xdr:from>
    <xdr:to>
      <xdr:col>98</xdr:col>
      <xdr:colOff>38100</xdr:colOff>
      <xdr:row>31</xdr:row>
      <xdr:rowOff>148803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3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165330</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389111" y="513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163</xdr:rowOff>
    </xdr:from>
    <xdr:to>
      <xdr:col>116</xdr:col>
      <xdr:colOff>63500</xdr:colOff>
      <xdr:row>56</xdr:row>
      <xdr:rowOff>8849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9601363"/>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8849</xdr:rowOff>
    </xdr:from>
    <xdr:to>
      <xdr:col>111</xdr:col>
      <xdr:colOff>177800</xdr:colOff>
      <xdr:row>56</xdr:row>
      <xdr:rowOff>19822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61004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65679</xdr:rowOff>
    </xdr:from>
    <xdr:to>
      <xdr:col>107</xdr:col>
      <xdr:colOff>50800</xdr:colOff>
      <xdr:row>56</xdr:row>
      <xdr:rowOff>19822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495429"/>
          <a:ext cx="889000" cy="12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61519</xdr:rowOff>
    </xdr:from>
    <xdr:to>
      <xdr:col>102</xdr:col>
      <xdr:colOff>114300</xdr:colOff>
      <xdr:row>55</xdr:row>
      <xdr:rowOff>65679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491269"/>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120813</xdr:rowOff>
    </xdr:from>
    <xdr:to>
      <xdr:col>116</xdr:col>
      <xdr:colOff>114300</xdr:colOff>
      <xdr:row>56</xdr:row>
      <xdr:rowOff>50963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5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143690</xdr:rowOff>
    </xdr:from>
    <xdr:ext cx="534377"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40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129499</xdr:rowOff>
    </xdr:from>
    <xdr:to>
      <xdr:col>112</xdr:col>
      <xdr:colOff>38100</xdr:colOff>
      <xdr:row>56</xdr:row>
      <xdr:rowOff>59649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55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76176</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56111" y="933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140472</xdr:rowOff>
    </xdr:from>
    <xdr:to>
      <xdr:col>107</xdr:col>
      <xdr:colOff>101600</xdr:colOff>
      <xdr:row>56</xdr:row>
      <xdr:rowOff>70622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57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87149</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67111" y="934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14879</xdr:rowOff>
    </xdr:from>
    <xdr:to>
      <xdr:col>102</xdr:col>
      <xdr:colOff>165100</xdr:colOff>
      <xdr:row>55</xdr:row>
      <xdr:rowOff>116479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4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133006</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278111" y="921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10719</xdr:rowOff>
    </xdr:from>
    <xdr:to>
      <xdr:col>98</xdr:col>
      <xdr:colOff>38100</xdr:colOff>
      <xdr:row>55</xdr:row>
      <xdr:rowOff>112319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4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128846</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389111" y="921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79845</xdr:rowOff>
    </xdr:from>
    <xdr:to>
      <xdr:col>116</xdr:col>
      <xdr:colOff>63500</xdr:colOff>
      <xdr:row>74</xdr:row>
      <xdr:rowOff>82283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595695"/>
          <a:ext cx="838200" cy="17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82283</xdr:rowOff>
    </xdr:from>
    <xdr:to>
      <xdr:col>111</xdr:col>
      <xdr:colOff>177800</xdr:colOff>
      <xdr:row>74</xdr:row>
      <xdr:rowOff>164008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69583"/>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164008</xdr:rowOff>
    </xdr:from>
    <xdr:to>
      <xdr:col>107</xdr:col>
      <xdr:colOff>50800</xdr:colOff>
      <xdr:row>75</xdr:row>
      <xdr:rowOff>35763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851308"/>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35763</xdr:rowOff>
    </xdr:from>
    <xdr:to>
      <xdr:col>102</xdr:col>
      <xdr:colOff>114300</xdr:colOff>
      <xdr:row>75</xdr:row>
      <xdr:rowOff>71920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94513"/>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153708</xdr:rowOff>
    </xdr:from>
    <xdr:to>
      <xdr:col>98</xdr:col>
      <xdr:colOff>38100</xdr:colOff>
      <xdr:row>78</xdr:row>
      <xdr:rowOff>83858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3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74985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44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29045</xdr:rowOff>
    </xdr:from>
    <xdr:to>
      <xdr:col>116</xdr:col>
      <xdr:colOff>114300</xdr:colOff>
      <xdr:row>73</xdr:row>
      <xdr:rowOff>130645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5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51922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39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31483</xdr:rowOff>
    </xdr:from>
    <xdr:to>
      <xdr:col>112</xdr:col>
      <xdr:colOff>38100</xdr:colOff>
      <xdr:row>74</xdr:row>
      <xdr:rowOff>133083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149610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4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113208</xdr:rowOff>
    </xdr:from>
    <xdr:to>
      <xdr:col>107</xdr:col>
      <xdr:colOff>101600</xdr:colOff>
      <xdr:row>75</xdr:row>
      <xdr:rowOff>43358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59885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5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156413</xdr:rowOff>
    </xdr:from>
    <xdr:to>
      <xdr:col>102</xdr:col>
      <xdr:colOff>165100</xdr:colOff>
      <xdr:row>75</xdr:row>
      <xdr:rowOff>86563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103090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1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21120</xdr:rowOff>
    </xdr:from>
    <xdr:to>
      <xdr:col>98</xdr:col>
      <xdr:colOff>38100</xdr:colOff>
      <xdr:row>75</xdr:row>
      <xdr:rowOff>122720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139247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5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869,155</a:t>
          </a:r>
          <a:r>
            <a:rPr kumimoji="1" lang="ja-JP" altLang="en-US" sz="1300" baseline="0">
              <a:latin typeface="ＭＳ Ｐゴシック" panose="020B0600070205080204" pitchFamily="50" charset="-128"/>
              <a:ea typeface="ＭＳ Ｐゴシック" panose="020B0600070205080204" pitchFamily="50" charset="-128"/>
            </a:rPr>
            <a:t>円となっている。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物件費の決算額が住民一人当たり</a:t>
          </a:r>
          <a:r>
            <a:rPr kumimoji="1" lang="en-US" altLang="ja-JP" sz="1300" baseline="0">
              <a:latin typeface="ＭＳ Ｐゴシック" panose="020B0600070205080204" pitchFamily="50" charset="-128"/>
              <a:ea typeface="ＭＳ Ｐゴシック" panose="020B0600070205080204" pitchFamily="50" charset="-128"/>
            </a:rPr>
            <a:t>156,272</a:t>
          </a:r>
          <a:r>
            <a:rPr kumimoji="1" lang="ja-JP" altLang="en-US" sz="1300" baseline="0">
              <a:latin typeface="ＭＳ Ｐゴシック" panose="020B0600070205080204" pitchFamily="50" charset="-128"/>
              <a:ea typeface="ＭＳ Ｐゴシック" panose="020B0600070205080204" pitchFamily="50" charset="-128"/>
            </a:rPr>
            <a:t>円であり，類似団体平均と比較しても高い状況である。これは，復旧・復興事業で整備した公共施設の維持管理経費等が増加したためである。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繰出金の決算額が住民一人当たり</a:t>
          </a:r>
          <a:r>
            <a:rPr kumimoji="1" lang="en-US" altLang="ja-JP" sz="1300" baseline="0">
              <a:latin typeface="ＭＳ Ｐゴシック" panose="020B0600070205080204" pitchFamily="50" charset="-128"/>
              <a:ea typeface="ＭＳ Ｐゴシック" panose="020B0600070205080204" pitchFamily="50" charset="-128"/>
            </a:rPr>
            <a:t>56,071</a:t>
          </a:r>
          <a:r>
            <a:rPr kumimoji="1" lang="ja-JP" altLang="en-US" sz="1300" baseline="0">
              <a:latin typeface="ＭＳ Ｐゴシック" panose="020B0600070205080204" pitchFamily="50" charset="-128"/>
              <a:ea typeface="ＭＳ Ｐゴシック" panose="020B0600070205080204" pitchFamily="50" charset="-128"/>
            </a:rPr>
            <a:t>円であり，類似団体平均と比較しても高い状況である。これは，被保険者が増えたことなどによる後期高齢者医療特別会計等への繰出金が増加したためである。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積立金の決算額が住民一人当たり</a:t>
          </a:r>
          <a:r>
            <a:rPr kumimoji="1" lang="en-US" altLang="ja-JP" sz="1300" baseline="0">
              <a:latin typeface="ＭＳ Ｐゴシック" panose="020B0600070205080204" pitchFamily="50" charset="-128"/>
              <a:ea typeface="ＭＳ Ｐゴシック" panose="020B0600070205080204" pitchFamily="50" charset="-128"/>
            </a:rPr>
            <a:t>153,602</a:t>
          </a:r>
          <a:r>
            <a:rPr kumimoji="1" lang="ja-JP" altLang="en-US" sz="1300" baseline="0">
              <a:latin typeface="ＭＳ Ｐゴシック" panose="020B0600070205080204" pitchFamily="50" charset="-128"/>
              <a:ea typeface="ＭＳ Ｐゴシック" panose="020B0600070205080204" pitchFamily="50" charset="-128"/>
            </a:rPr>
            <a:t>であり，類似団体と比較しても高い状況である。これは，ふるさと納税の寄附額が増加したことに伴い，基金への積立金が増加したためである。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歳出が類似団体平均と比較して多額となっていることから，今後については，適正な歳出となるよう事業の見直しを引き続き行っていく。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宮城県気仙沼市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56,300
55,491
332.44
51,460,167
48,933,434
2,133,683
18,962,141
29,247,640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73025</xdr:rowOff>
    </xdr:from>
    <xdr:to>
      <xdr:col>24</xdr:col>
      <xdr:colOff>63500</xdr:colOff>
      <xdr:row>33</xdr:row>
      <xdr:rowOff>156083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0875"/>
          <a:ext cx="8382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156083</xdr:rowOff>
    </xdr:from>
    <xdr:to>
      <xdr:col>19</xdr:col>
      <xdr:colOff>177800</xdr:colOff>
      <xdr:row>33</xdr:row>
      <xdr:rowOff>169799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1393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169799</xdr:rowOff>
    </xdr:from>
    <xdr:to>
      <xdr:col>15</xdr:col>
      <xdr:colOff>50800</xdr:colOff>
      <xdr:row>34</xdr:row>
      <xdr:rowOff>59309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27649"/>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50927</xdr:rowOff>
    </xdr:from>
    <xdr:to>
      <xdr:col>10</xdr:col>
      <xdr:colOff>114300</xdr:colOff>
      <xdr:row>34</xdr:row>
      <xdr:rowOff>59309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8022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68326</xdr:rowOff>
    </xdr:from>
    <xdr:to>
      <xdr:col>6</xdr:col>
      <xdr:colOff>38100</xdr:colOff>
      <xdr:row>36</xdr:row>
      <xdr:rowOff>169926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161053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22225</xdr:rowOff>
    </xdr:from>
    <xdr:to>
      <xdr:col>24</xdr:col>
      <xdr:colOff>114300</xdr:colOff>
      <xdr:row>33</xdr:row>
      <xdr:rowOff>123825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45102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105283</xdr:rowOff>
    </xdr:from>
    <xdr:to>
      <xdr:col>20</xdr:col>
      <xdr:colOff>38100</xdr:colOff>
      <xdr:row>34</xdr:row>
      <xdr:rowOff>35433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51960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3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118999</xdr:rowOff>
    </xdr:from>
    <xdr:to>
      <xdr:col>15</xdr:col>
      <xdr:colOff>101600</xdr:colOff>
      <xdr:row>34</xdr:row>
      <xdr:rowOff>49149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65676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8509</xdr:rowOff>
    </xdr:from>
    <xdr:to>
      <xdr:col>10</xdr:col>
      <xdr:colOff>165100</xdr:colOff>
      <xdr:row>34</xdr:row>
      <xdr:rowOff>110109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126636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xdr:rowOff>
    </xdr:from>
    <xdr:to>
      <xdr:col>6</xdr:col>
      <xdr:colOff>38100</xdr:colOff>
      <xdr:row>34</xdr:row>
      <xdr:rowOff>101727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118254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0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133665</xdr:rowOff>
    </xdr:from>
    <xdr:to>
      <xdr:col>24</xdr:col>
      <xdr:colOff>62865</xdr:colOff>
      <xdr:row>58</xdr:row>
      <xdr:rowOff>73878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049065"/>
          <a:ext cx="1270" cy="96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77705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73878</xdr:rowOff>
    </xdr:from>
    <xdr:to>
      <xdr:col>24</xdr:col>
      <xdr:colOff>152400</xdr:colOff>
      <xdr:row>58</xdr:row>
      <xdr:rowOff>73878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7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80342</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82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133665</xdr:rowOff>
    </xdr:from>
    <xdr:to>
      <xdr:col>24</xdr:col>
      <xdr:colOff>152400</xdr:colOff>
      <xdr:row>52</xdr:row>
      <xdr:rowOff>133665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049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133665</xdr:rowOff>
    </xdr:from>
    <xdr:to>
      <xdr:col>24</xdr:col>
      <xdr:colOff>63500</xdr:colOff>
      <xdr:row>53</xdr:row>
      <xdr:rowOff>76469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049065"/>
          <a:ext cx="838200" cy="1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111908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13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133481</xdr:rowOff>
    </xdr:from>
    <xdr:to>
      <xdr:col>24</xdr:col>
      <xdr:colOff>114300</xdr:colOff>
      <xdr:row>57</xdr:row>
      <xdr:rowOff>63631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3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76469</xdr:rowOff>
    </xdr:from>
    <xdr:to>
      <xdr:col>19</xdr:col>
      <xdr:colOff>177800</xdr:colOff>
      <xdr:row>55</xdr:row>
      <xdr:rowOff>30403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163319"/>
          <a:ext cx="889000" cy="29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121891</xdr:rowOff>
    </xdr:from>
    <xdr:to>
      <xdr:col>20</xdr:col>
      <xdr:colOff>38100</xdr:colOff>
      <xdr:row>57</xdr:row>
      <xdr:rowOff>52041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2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43168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1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30403</xdr:rowOff>
    </xdr:from>
    <xdr:to>
      <xdr:col>15</xdr:col>
      <xdr:colOff>50800</xdr:colOff>
      <xdr:row>56</xdr:row>
      <xdr:rowOff>133882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60153"/>
          <a:ext cx="889000" cy="27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153685</xdr:rowOff>
    </xdr:from>
    <xdr:to>
      <xdr:col>15</xdr:col>
      <xdr:colOff>101600</xdr:colOff>
      <xdr:row>57</xdr:row>
      <xdr:rowOff>83835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74962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158716</xdr:rowOff>
    </xdr:from>
    <xdr:to>
      <xdr:col>10</xdr:col>
      <xdr:colOff>114300</xdr:colOff>
      <xdr:row>56</xdr:row>
      <xdr:rowOff>133882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02666"/>
          <a:ext cx="889000" cy="8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150009</xdr:rowOff>
    </xdr:from>
    <xdr:to>
      <xdr:col>10</xdr:col>
      <xdr:colOff>165100</xdr:colOff>
      <xdr:row>57</xdr:row>
      <xdr:rowOff>80159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5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71286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4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42144</xdr:rowOff>
    </xdr:from>
    <xdr:to>
      <xdr:col>6</xdr:col>
      <xdr:colOff>38100</xdr:colOff>
      <xdr:row>55</xdr:row>
      <xdr:rowOff>143744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134871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6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82865</xdr:rowOff>
    </xdr:from>
    <xdr:to>
      <xdr:col>24</xdr:col>
      <xdr:colOff>114300</xdr:colOff>
      <xdr:row>53</xdr:row>
      <xdr:rowOff>13015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9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35892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5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25669</xdr:rowOff>
    </xdr:from>
    <xdr:to>
      <xdr:col>20</xdr:col>
      <xdr:colOff>38100</xdr:colOff>
      <xdr:row>53</xdr:row>
      <xdr:rowOff>127269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1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143796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88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151053</xdr:rowOff>
    </xdr:from>
    <xdr:to>
      <xdr:col>15</xdr:col>
      <xdr:colOff>101600</xdr:colOff>
      <xdr:row>55</xdr:row>
      <xdr:rowOff>81203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97730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8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83082</xdr:rowOff>
    </xdr:from>
    <xdr:to>
      <xdr:col>10</xdr:col>
      <xdr:colOff>165100</xdr:colOff>
      <xdr:row>57</xdr:row>
      <xdr:rowOff>13232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29759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5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107916</xdr:rowOff>
    </xdr:from>
    <xdr:to>
      <xdr:col>6</xdr:col>
      <xdr:colOff>38100</xdr:colOff>
      <xdr:row>52</xdr:row>
      <xdr:rowOff>38066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8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54593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6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158171</xdr:rowOff>
    </xdr:from>
    <xdr:to>
      <xdr:col>24</xdr:col>
      <xdr:colOff>62865</xdr:colOff>
      <xdr:row>77</xdr:row>
      <xdr:rowOff>121934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59671"/>
          <a:ext cx="1270" cy="116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125761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2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121934</xdr:rowOff>
    </xdr:from>
    <xdr:to>
      <xdr:col>24</xdr:col>
      <xdr:colOff>152400</xdr:colOff>
      <xdr:row>77</xdr:row>
      <xdr:rowOff>121934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2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104848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3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158171</xdr:rowOff>
    </xdr:from>
    <xdr:to>
      <xdr:col>24</xdr:col>
      <xdr:colOff>152400</xdr:colOff>
      <xdr:row>70</xdr:row>
      <xdr:rowOff>158171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59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161362</xdr:rowOff>
    </xdr:from>
    <xdr:to>
      <xdr:col>24</xdr:col>
      <xdr:colOff>63500</xdr:colOff>
      <xdr:row>77</xdr:row>
      <xdr:rowOff>87150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91562"/>
          <a:ext cx="838200" cy="9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43654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30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20777</xdr:rowOff>
    </xdr:from>
    <xdr:to>
      <xdr:col>24</xdr:col>
      <xdr:colOff>114300</xdr:colOff>
      <xdr:row>75</xdr:row>
      <xdr:rowOff>122377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7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87150</xdr:rowOff>
    </xdr:from>
    <xdr:to>
      <xdr:col>19</xdr:col>
      <xdr:colOff>177800</xdr:colOff>
      <xdr:row>78</xdr:row>
      <xdr:rowOff>31947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88800"/>
          <a:ext cx="889000" cy="11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109419</xdr:rowOff>
    </xdr:from>
    <xdr:to>
      <xdr:col>20</xdr:col>
      <xdr:colOff>38100</xdr:colOff>
      <xdr:row>76</xdr:row>
      <xdr:rowOff>39570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81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56096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8830</xdr:rowOff>
    </xdr:from>
    <xdr:to>
      <xdr:col>15</xdr:col>
      <xdr:colOff>50800</xdr:colOff>
      <xdr:row>78</xdr:row>
      <xdr:rowOff>31947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81930"/>
          <a:ext cx="889000" cy="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57088</xdr:rowOff>
    </xdr:from>
    <xdr:to>
      <xdr:col>15</xdr:col>
      <xdr:colOff>101600</xdr:colOff>
      <xdr:row>76</xdr:row>
      <xdr:rowOff>158688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8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3765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6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8830</xdr:rowOff>
    </xdr:from>
    <xdr:to>
      <xdr:col>10</xdr:col>
      <xdr:colOff>114300</xdr:colOff>
      <xdr:row>78</xdr:row>
      <xdr:rowOff>164818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81930"/>
          <a:ext cx="889000" cy="15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127853</xdr:rowOff>
    </xdr:from>
    <xdr:to>
      <xdr:col>10</xdr:col>
      <xdr:colOff>165100</xdr:colOff>
      <xdr:row>76</xdr:row>
      <xdr:rowOff>58003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74530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6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110562</xdr:rowOff>
    </xdr:from>
    <xdr:to>
      <xdr:col>24</xdr:col>
      <xdr:colOff>114300</xdr:colOff>
      <xdr:row>77</xdr:row>
      <xdr:rowOff>40712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88989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1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36350</xdr:rowOff>
    </xdr:from>
    <xdr:to>
      <xdr:col>20</xdr:col>
      <xdr:colOff>38100</xdr:colOff>
      <xdr:row>77</xdr:row>
      <xdr:rowOff>137950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129077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3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152597</xdr:rowOff>
    </xdr:from>
    <xdr:to>
      <xdr:col>15</xdr:col>
      <xdr:colOff>101600</xdr:colOff>
      <xdr:row>78</xdr:row>
      <xdr:rowOff>82747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73874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4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129480</xdr:rowOff>
    </xdr:from>
    <xdr:to>
      <xdr:col>10</xdr:col>
      <xdr:colOff>165100</xdr:colOff>
      <xdr:row>78</xdr:row>
      <xdr:rowOff>59630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50757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2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114018</xdr:rowOff>
    </xdr:from>
    <xdr:to>
      <xdr:col>6</xdr:col>
      <xdr:colOff>38100</xdr:colOff>
      <xdr:row>79</xdr:row>
      <xdr:rowOff>44168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35295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77538</xdr:rowOff>
    </xdr:from>
    <xdr:to>
      <xdr:col>24</xdr:col>
      <xdr:colOff>62865</xdr:colOff>
      <xdr:row>98</xdr:row>
      <xdr:rowOff>156290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79488"/>
          <a:ext cx="1270" cy="127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160117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156290</xdr:rowOff>
    </xdr:from>
    <xdr:to>
      <xdr:col>24</xdr:col>
      <xdr:colOff>152400</xdr:colOff>
      <xdr:row>98</xdr:row>
      <xdr:rowOff>156290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24215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77538</xdr:rowOff>
    </xdr:from>
    <xdr:to>
      <xdr:col>24</xdr:col>
      <xdr:colOff>152400</xdr:colOff>
      <xdr:row>91</xdr:row>
      <xdr:rowOff>77538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7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125478</xdr:rowOff>
    </xdr:from>
    <xdr:to>
      <xdr:col>24</xdr:col>
      <xdr:colOff>63500</xdr:colOff>
      <xdr:row>95</xdr:row>
      <xdr:rowOff>64164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41778"/>
          <a:ext cx="838200" cy="1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7400</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66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28973</xdr:rowOff>
    </xdr:from>
    <xdr:to>
      <xdr:col>24</xdr:col>
      <xdr:colOff>114300</xdr:colOff>
      <xdr:row>96</xdr:row>
      <xdr:rowOff>130573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8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32226</xdr:rowOff>
    </xdr:from>
    <xdr:to>
      <xdr:col>19</xdr:col>
      <xdr:colOff>177800</xdr:colOff>
      <xdr:row>94</xdr:row>
      <xdr:rowOff>125478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805626"/>
          <a:ext cx="889000" cy="4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40241</xdr:rowOff>
    </xdr:from>
    <xdr:to>
      <xdr:col>20</xdr:col>
      <xdr:colOff>38100</xdr:colOff>
      <xdr:row>96</xdr:row>
      <xdr:rowOff>141841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9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132968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98290</xdr:rowOff>
    </xdr:from>
    <xdr:to>
      <xdr:col>15</xdr:col>
      <xdr:colOff>50800</xdr:colOff>
      <xdr:row>92</xdr:row>
      <xdr:rowOff>32226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357340"/>
          <a:ext cx="889000" cy="44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31930</xdr:rowOff>
    </xdr:from>
    <xdr:to>
      <xdr:col>15</xdr:col>
      <xdr:colOff>101600</xdr:colOff>
      <xdr:row>96</xdr:row>
      <xdr:rowOff>133530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9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8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98290</xdr:rowOff>
    </xdr:from>
    <xdr:to>
      <xdr:col>10</xdr:col>
      <xdr:colOff>114300</xdr:colOff>
      <xdr:row>94</xdr:row>
      <xdr:rowOff>141055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357340"/>
          <a:ext cx="889000" cy="90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28076</xdr:rowOff>
    </xdr:from>
    <xdr:to>
      <xdr:col>10</xdr:col>
      <xdr:colOff>165100</xdr:colOff>
      <xdr:row>96</xdr:row>
      <xdr:rowOff>129676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120803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7437</xdr:rowOff>
    </xdr:from>
    <xdr:to>
      <xdr:col>6</xdr:col>
      <xdr:colOff>38100</xdr:colOff>
      <xdr:row>97</xdr:row>
      <xdr:rowOff>109037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100164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13364</xdr:rowOff>
    </xdr:from>
    <xdr:to>
      <xdr:col>24</xdr:col>
      <xdr:colOff>114300</xdr:colOff>
      <xdr:row>95</xdr:row>
      <xdr:rowOff>114964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0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36241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5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74678</xdr:rowOff>
    </xdr:from>
    <xdr:to>
      <xdr:col>20</xdr:col>
      <xdr:colOff>38100</xdr:colOff>
      <xdr:row>95</xdr:row>
      <xdr:rowOff>4828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21355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6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152876</xdr:rowOff>
    </xdr:from>
    <xdr:to>
      <xdr:col>15</xdr:col>
      <xdr:colOff>101600</xdr:colOff>
      <xdr:row>92</xdr:row>
      <xdr:rowOff>83026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7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99553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53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47490</xdr:rowOff>
    </xdr:from>
    <xdr:to>
      <xdr:col>10</xdr:col>
      <xdr:colOff>165100</xdr:colOff>
      <xdr:row>89</xdr:row>
      <xdr:rowOff>149090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3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87</xdr:row>
      <xdr:rowOff>165617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08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90255</xdr:rowOff>
    </xdr:from>
    <xdr:to>
      <xdr:col>6</xdr:col>
      <xdr:colOff>38100</xdr:colOff>
      <xdr:row>95</xdr:row>
      <xdr:rowOff>20405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0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36932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98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7798</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665648"/>
          <a:ext cx="1270" cy="9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125925</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44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7798</xdr:rowOff>
    </xdr:from>
    <xdr:to>
      <xdr:col>55</xdr:col>
      <xdr:colOff>88900</xdr:colOff>
      <xdr:row>33</xdr:row>
      <xdr:rowOff>7798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665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97637</xdr:rowOff>
    </xdr:from>
    <xdr:to>
      <xdr:col>55</xdr:col>
      <xdr:colOff>0</xdr:colOff>
      <xdr:row>33</xdr:row>
      <xdr:rowOff>122326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755487"/>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88815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2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110388</xdr:rowOff>
    </xdr:from>
    <xdr:to>
      <xdr:col>55</xdr:col>
      <xdr:colOff>50800</xdr:colOff>
      <xdr:row>38</xdr:row>
      <xdr:rowOff>40539</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54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122326</xdr:rowOff>
    </xdr:from>
    <xdr:to>
      <xdr:col>50</xdr:col>
      <xdr:colOff>114300</xdr:colOff>
      <xdr:row>33</xdr:row>
      <xdr:rowOff>146558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780176"/>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86843</xdr:rowOff>
    </xdr:from>
    <xdr:to>
      <xdr:col>50</xdr:col>
      <xdr:colOff>165100</xdr:colOff>
      <xdr:row>38</xdr:row>
      <xdr:rowOff>16993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8120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2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12370</xdr:rowOff>
    </xdr:from>
    <xdr:to>
      <xdr:col>45</xdr:col>
      <xdr:colOff>177800</xdr:colOff>
      <xdr:row>33</xdr:row>
      <xdr:rowOff>146558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498770"/>
          <a:ext cx="889000" cy="30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24892</xdr:rowOff>
    </xdr:from>
    <xdr:to>
      <xdr:col>46</xdr:col>
      <xdr:colOff>38100</xdr:colOff>
      <xdr:row>37</xdr:row>
      <xdr:rowOff>126492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117619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12370</xdr:rowOff>
    </xdr:from>
    <xdr:to>
      <xdr:col>41</xdr:col>
      <xdr:colOff>50800</xdr:colOff>
      <xdr:row>32</xdr:row>
      <xdr:rowOff>25171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498770"/>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120447</xdr:rowOff>
    </xdr:from>
    <xdr:to>
      <xdr:col>41</xdr:col>
      <xdr:colOff>101600</xdr:colOff>
      <xdr:row>38</xdr:row>
      <xdr:rowOff>50597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41724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56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149251</xdr:rowOff>
    </xdr:from>
    <xdr:to>
      <xdr:col>36</xdr:col>
      <xdr:colOff>165100</xdr:colOff>
      <xdr:row>37</xdr:row>
      <xdr:rowOff>79401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70528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1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46837</xdr:rowOff>
    </xdr:from>
    <xdr:to>
      <xdr:col>55</xdr:col>
      <xdr:colOff>50800</xdr:colOff>
      <xdr:row>33</xdr:row>
      <xdr:rowOff>148437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7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133214</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61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71526</xdr:rowOff>
    </xdr:from>
    <xdr:to>
      <xdr:col>50</xdr:col>
      <xdr:colOff>165100</xdr:colOff>
      <xdr:row>34</xdr:row>
      <xdr:rowOff>1676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7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18203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50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95758</xdr:rowOff>
    </xdr:from>
    <xdr:to>
      <xdr:col>46</xdr:col>
      <xdr:colOff>38100</xdr:colOff>
      <xdr:row>34</xdr:row>
      <xdr:rowOff>25908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42435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133020</xdr:rowOff>
    </xdr:from>
    <xdr:to>
      <xdr:col>41</xdr:col>
      <xdr:colOff>101600</xdr:colOff>
      <xdr:row>32</xdr:row>
      <xdr:rowOff>63170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4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79697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2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145821</xdr:rowOff>
    </xdr:from>
    <xdr:to>
      <xdr:col>36</xdr:col>
      <xdr:colOff>165100</xdr:colOff>
      <xdr:row>32</xdr:row>
      <xdr:rowOff>75971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46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92498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23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36220</xdr:rowOff>
    </xdr:from>
    <xdr:to>
      <xdr:col>54</xdr:col>
      <xdr:colOff>189865</xdr:colOff>
      <xdr:row>58</xdr:row>
      <xdr:rowOff>140792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951620"/>
          <a:ext cx="1270" cy="11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144619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140792</xdr:rowOff>
    </xdr:from>
    <xdr:to>
      <xdr:col>55</xdr:col>
      <xdr:colOff>88900</xdr:colOff>
      <xdr:row>58</xdr:row>
      <xdr:rowOff>140792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4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154347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36220</xdr:rowOff>
    </xdr:from>
    <xdr:to>
      <xdr:col>55</xdr:col>
      <xdr:colOff>88900</xdr:colOff>
      <xdr:row>52</xdr:row>
      <xdr:rowOff>36220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95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94044</xdr:rowOff>
    </xdr:from>
    <xdr:to>
      <xdr:col>55</xdr:col>
      <xdr:colOff>0</xdr:colOff>
      <xdr:row>57</xdr:row>
      <xdr:rowOff>140627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66694"/>
          <a:ext cx="838200" cy="4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142308</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72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119431</xdr:rowOff>
    </xdr:from>
    <xdr:to>
      <xdr:col>55</xdr:col>
      <xdr:colOff>50800</xdr:colOff>
      <xdr:row>57</xdr:row>
      <xdr:rowOff>49581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106414</xdr:rowOff>
    </xdr:from>
    <xdr:to>
      <xdr:col>50</xdr:col>
      <xdr:colOff>114300</xdr:colOff>
      <xdr:row>57</xdr:row>
      <xdr:rowOff>140627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193264"/>
          <a:ext cx="889000" cy="7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133909</xdr:rowOff>
    </xdr:from>
    <xdr:to>
      <xdr:col>50</xdr:col>
      <xdr:colOff>165100</xdr:colOff>
      <xdr:row>57</xdr:row>
      <xdr:rowOff>64059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80586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67716</xdr:rowOff>
    </xdr:from>
    <xdr:to>
      <xdr:col>45</xdr:col>
      <xdr:colOff>177800</xdr:colOff>
      <xdr:row>53</xdr:row>
      <xdr:rowOff>106414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8640216"/>
          <a:ext cx="889000" cy="55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140995</xdr:rowOff>
    </xdr:from>
    <xdr:to>
      <xdr:col>46</xdr:col>
      <xdr:colOff>38100</xdr:colOff>
      <xdr:row>57</xdr:row>
      <xdr:rowOff>71145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62272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147244</xdr:rowOff>
    </xdr:from>
    <xdr:to>
      <xdr:col>41</xdr:col>
      <xdr:colOff>50800</xdr:colOff>
      <xdr:row>50</xdr:row>
      <xdr:rowOff>67716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8548294"/>
          <a:ext cx="889000" cy="9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160896</xdr:rowOff>
    </xdr:from>
    <xdr:to>
      <xdr:col>41</xdr:col>
      <xdr:colOff>101600</xdr:colOff>
      <xdr:row>57</xdr:row>
      <xdr:rowOff>91046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82173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3607</xdr:rowOff>
    </xdr:from>
    <xdr:to>
      <xdr:col>36</xdr:col>
      <xdr:colOff>165100</xdr:colOff>
      <xdr:row>58</xdr:row>
      <xdr:rowOff>105207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96334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43244</xdr:rowOff>
    </xdr:from>
    <xdr:to>
      <xdr:col>55</xdr:col>
      <xdr:colOff>50800</xdr:colOff>
      <xdr:row>57</xdr:row>
      <xdr:rowOff>144844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1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21671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9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89827</xdr:rowOff>
    </xdr:from>
    <xdr:to>
      <xdr:col>50</xdr:col>
      <xdr:colOff>165100</xdr:colOff>
      <xdr:row>58</xdr:row>
      <xdr:rowOff>19977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11104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5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55614</xdr:rowOff>
    </xdr:from>
    <xdr:to>
      <xdr:col>46</xdr:col>
      <xdr:colOff>38100</xdr:colOff>
      <xdr:row>53</xdr:row>
      <xdr:rowOff>157214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1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2291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91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16916</xdr:rowOff>
    </xdr:from>
    <xdr:to>
      <xdr:col>41</xdr:col>
      <xdr:colOff>101600</xdr:colOff>
      <xdr:row>50</xdr:row>
      <xdr:rowOff>118516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858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135043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836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96444</xdr:rowOff>
    </xdr:from>
    <xdr:to>
      <xdr:col>36</xdr:col>
      <xdr:colOff>165100</xdr:colOff>
      <xdr:row>50</xdr:row>
      <xdr:rowOff>26594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84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43121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827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136633</xdr:rowOff>
    </xdr:from>
    <xdr:to>
      <xdr:col>55</xdr:col>
      <xdr:colOff>0</xdr:colOff>
      <xdr:row>75</xdr:row>
      <xdr:rowOff>34372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823933"/>
          <a:ext cx="838200" cy="6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105103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35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136633</xdr:rowOff>
    </xdr:from>
    <xdr:to>
      <xdr:col>50</xdr:col>
      <xdr:colOff>114300</xdr:colOff>
      <xdr:row>76</xdr:row>
      <xdr:rowOff>17342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823933"/>
          <a:ext cx="889000" cy="22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71101</xdr:rowOff>
    </xdr:from>
    <xdr:to>
      <xdr:col>45</xdr:col>
      <xdr:colOff>177800</xdr:colOff>
      <xdr:row>76</xdr:row>
      <xdr:rowOff>17342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586951"/>
          <a:ext cx="889000" cy="46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144460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7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71101</xdr:rowOff>
    </xdr:from>
    <xdr:to>
      <xdr:col>41</xdr:col>
      <xdr:colOff>50800</xdr:colOff>
      <xdr:row>74</xdr:row>
      <xdr:rowOff>5779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586951"/>
          <a:ext cx="889000" cy="10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149079</xdr:rowOff>
    </xdr:from>
    <xdr:to>
      <xdr:col>36</xdr:col>
      <xdr:colOff>165100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155022</xdr:rowOff>
    </xdr:from>
    <xdr:to>
      <xdr:col>55</xdr:col>
      <xdr:colOff>50800</xdr:colOff>
      <xdr:row>75</xdr:row>
      <xdr:rowOff>85172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8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6449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85833</xdr:rowOff>
    </xdr:from>
    <xdr:to>
      <xdr:col>50</xdr:col>
      <xdr:colOff>165100</xdr:colOff>
      <xdr:row>75</xdr:row>
      <xdr:rowOff>15983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7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32510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54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137992</xdr:rowOff>
    </xdr:from>
    <xdr:to>
      <xdr:col>46</xdr:col>
      <xdr:colOff>38100</xdr:colOff>
      <xdr:row>76</xdr:row>
      <xdr:rowOff>68142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84669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7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20301</xdr:rowOff>
    </xdr:from>
    <xdr:to>
      <xdr:col>41</xdr:col>
      <xdr:colOff>101600</xdr:colOff>
      <xdr:row>73</xdr:row>
      <xdr:rowOff>121901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53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138428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31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126429</xdr:rowOff>
    </xdr:from>
    <xdr:to>
      <xdr:col>36</xdr:col>
      <xdr:colOff>165100</xdr:colOff>
      <xdr:row>74</xdr:row>
      <xdr:rowOff>56579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64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73106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4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96</xdr:row>
      <xdr:rowOff>111716</xdr:rowOff>
    </xdr:from>
    <xdr:to>
      <xdr:col>54</xdr:col>
      <xdr:colOff>189865</xdr:colOff>
      <xdr:row>98</xdr:row>
      <xdr:rowOff>132693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6570916"/>
          <a:ext cx="1270" cy="36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136520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132693</xdr:rowOff>
    </xdr:from>
    <xdr:to>
      <xdr:col>55</xdr:col>
      <xdr:colOff>88900</xdr:colOff>
      <xdr:row>98</xdr:row>
      <xdr:rowOff>132693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34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58393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634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96</xdr:row>
      <xdr:rowOff>111716</xdr:rowOff>
    </xdr:from>
    <xdr:to>
      <xdr:col>55</xdr:col>
      <xdr:colOff>88900</xdr:colOff>
      <xdr:row>96</xdr:row>
      <xdr:rowOff>111716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570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158917</xdr:rowOff>
    </xdr:from>
    <xdr:to>
      <xdr:col>55</xdr:col>
      <xdr:colOff>0</xdr:colOff>
      <xdr:row>96</xdr:row>
      <xdr:rowOff>164739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18117"/>
          <a:ext cx="8382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91163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21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112736</xdr:rowOff>
    </xdr:from>
    <xdr:to>
      <xdr:col>55</xdr:col>
      <xdr:colOff>50800</xdr:colOff>
      <xdr:row>98</xdr:row>
      <xdr:rowOff>42886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74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86615</xdr:rowOff>
    </xdr:from>
    <xdr:to>
      <xdr:col>50</xdr:col>
      <xdr:colOff>114300</xdr:colOff>
      <xdr:row>96</xdr:row>
      <xdr:rowOff>158917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45815"/>
          <a:ext cx="889000" cy="7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125343</xdr:rowOff>
    </xdr:from>
    <xdr:to>
      <xdr:col>50</xdr:col>
      <xdr:colOff>165100</xdr:colOff>
      <xdr:row>98</xdr:row>
      <xdr:rowOff>55493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75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46620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84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166861</xdr:rowOff>
    </xdr:from>
    <xdr:to>
      <xdr:col>45</xdr:col>
      <xdr:colOff>177800</xdr:colOff>
      <xdr:row>96</xdr:row>
      <xdr:rowOff>86615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283161"/>
          <a:ext cx="889000" cy="26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124854</xdr:rowOff>
    </xdr:from>
    <xdr:to>
      <xdr:col>46</xdr:col>
      <xdr:colOff>38100</xdr:colOff>
      <xdr:row>98</xdr:row>
      <xdr:rowOff>55004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75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46131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84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83888</xdr:rowOff>
    </xdr:from>
    <xdr:to>
      <xdr:col>41</xdr:col>
      <xdr:colOff>50800</xdr:colOff>
      <xdr:row>94</xdr:row>
      <xdr:rowOff>166861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514388"/>
          <a:ext cx="889000" cy="76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118218</xdr:rowOff>
    </xdr:from>
    <xdr:to>
      <xdr:col>41</xdr:col>
      <xdr:colOff>101600</xdr:colOff>
      <xdr:row>98</xdr:row>
      <xdr:rowOff>48368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4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39495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84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165843</xdr:rowOff>
    </xdr:from>
    <xdr:to>
      <xdr:col>36</xdr:col>
      <xdr:colOff>165100</xdr:colOff>
      <xdr:row>98</xdr:row>
      <xdr:rowOff>95993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87120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88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113939</xdr:rowOff>
    </xdr:from>
    <xdr:to>
      <xdr:col>55</xdr:col>
      <xdr:colOff>50800</xdr:colOff>
      <xdr:row>97</xdr:row>
      <xdr:rowOff>44089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28866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8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108117</xdr:rowOff>
    </xdr:from>
    <xdr:to>
      <xdr:col>50</xdr:col>
      <xdr:colOff>165100</xdr:colOff>
      <xdr:row>97</xdr:row>
      <xdr:rowOff>38267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54794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3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35815</xdr:rowOff>
    </xdr:from>
    <xdr:to>
      <xdr:col>46</xdr:col>
      <xdr:colOff>38100</xdr:colOff>
      <xdr:row>96</xdr:row>
      <xdr:rowOff>137415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153942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27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116061</xdr:rowOff>
    </xdr:from>
    <xdr:to>
      <xdr:col>41</xdr:col>
      <xdr:colOff>101600</xdr:colOff>
      <xdr:row>95</xdr:row>
      <xdr:rowOff>46211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23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62738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00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33088</xdr:rowOff>
    </xdr:from>
    <xdr:to>
      <xdr:col>36</xdr:col>
      <xdr:colOff>165100</xdr:colOff>
      <xdr:row>90</xdr:row>
      <xdr:rowOff>134688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4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151215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23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4597</xdr:rowOff>
    </xdr:from>
    <xdr:to>
      <xdr:col>85</xdr:col>
      <xdr:colOff>127000</xdr:colOff>
      <xdr:row>35</xdr:row>
      <xdr:rowOff>87350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005347"/>
          <a:ext cx="8382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114592</xdr:rowOff>
    </xdr:from>
    <xdr:to>
      <xdr:col>81</xdr:col>
      <xdr:colOff>50800</xdr:colOff>
      <xdr:row>35</xdr:row>
      <xdr:rowOff>87350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943892"/>
          <a:ext cx="889000" cy="1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97256</xdr:rowOff>
    </xdr:from>
    <xdr:to>
      <xdr:col>76</xdr:col>
      <xdr:colOff>114300</xdr:colOff>
      <xdr:row>34</xdr:row>
      <xdr:rowOff>114592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926556"/>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21704</xdr:rowOff>
    </xdr:from>
    <xdr:to>
      <xdr:col>71</xdr:col>
      <xdr:colOff>177800</xdr:colOff>
      <xdr:row>34</xdr:row>
      <xdr:rowOff>97256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851004"/>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125247</xdr:rowOff>
    </xdr:from>
    <xdr:to>
      <xdr:col>85</xdr:col>
      <xdr:colOff>177800</xdr:colOff>
      <xdr:row>35</xdr:row>
      <xdr:rowOff>55397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5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148124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0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36550</xdr:rowOff>
    </xdr:from>
    <xdr:to>
      <xdr:col>81</xdr:col>
      <xdr:colOff>101600</xdr:colOff>
      <xdr:row>35</xdr:row>
      <xdr:rowOff>138150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154677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1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63792</xdr:rowOff>
    </xdr:from>
    <xdr:to>
      <xdr:col>76</xdr:col>
      <xdr:colOff>165100</xdr:colOff>
      <xdr:row>34</xdr:row>
      <xdr:rowOff>165392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89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10469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66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46456</xdr:rowOff>
    </xdr:from>
    <xdr:to>
      <xdr:col>72</xdr:col>
      <xdr:colOff>38100</xdr:colOff>
      <xdr:row>34</xdr:row>
      <xdr:rowOff>148056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58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164583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65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142354</xdr:rowOff>
    </xdr:from>
    <xdr:to>
      <xdr:col>67</xdr:col>
      <xdr:colOff>101600</xdr:colOff>
      <xdr:row>34</xdr:row>
      <xdr:rowOff>72504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8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89031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57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85407</xdr:rowOff>
    </xdr:from>
    <xdr:to>
      <xdr:col>85</xdr:col>
      <xdr:colOff>127000</xdr:colOff>
      <xdr:row>56</xdr:row>
      <xdr:rowOff>27549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515157"/>
          <a:ext cx="838200" cy="11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161920</xdr:rowOff>
    </xdr:from>
    <xdr:to>
      <xdr:col>81</xdr:col>
      <xdr:colOff>50800</xdr:colOff>
      <xdr:row>56</xdr:row>
      <xdr:rowOff>27549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91670"/>
          <a:ext cx="889000" cy="3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124201</xdr:rowOff>
    </xdr:from>
    <xdr:to>
      <xdr:col>76</xdr:col>
      <xdr:colOff>114300</xdr:colOff>
      <xdr:row>55</xdr:row>
      <xdr:rowOff>161920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553951"/>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111468</xdr:rowOff>
    </xdr:from>
    <xdr:to>
      <xdr:col>71</xdr:col>
      <xdr:colOff>177800</xdr:colOff>
      <xdr:row>55</xdr:row>
      <xdr:rowOff>124201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198318"/>
          <a:ext cx="889000" cy="35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53078</xdr:rowOff>
    </xdr:from>
    <xdr:to>
      <xdr:col>67</xdr:col>
      <xdr:colOff>101600</xdr:colOff>
      <xdr:row>56</xdr:row>
      <xdr:rowOff>154678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5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145805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34607</xdr:rowOff>
    </xdr:from>
    <xdr:to>
      <xdr:col>85</xdr:col>
      <xdr:colOff>177800</xdr:colOff>
      <xdr:row>55</xdr:row>
      <xdr:rowOff>136207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13034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4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148199</xdr:rowOff>
    </xdr:from>
    <xdr:to>
      <xdr:col>81</xdr:col>
      <xdr:colOff>101600</xdr:colOff>
      <xdr:row>56</xdr:row>
      <xdr:rowOff>78349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7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69476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67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111120</xdr:rowOff>
    </xdr:from>
    <xdr:to>
      <xdr:col>76</xdr:col>
      <xdr:colOff>165100</xdr:colOff>
      <xdr:row>56</xdr:row>
      <xdr:rowOff>41270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57797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31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73401</xdr:rowOff>
    </xdr:from>
    <xdr:to>
      <xdr:col>72</xdr:col>
      <xdr:colOff>38100</xdr:colOff>
      <xdr:row>56</xdr:row>
      <xdr:rowOff>3551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20078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2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60668</xdr:rowOff>
    </xdr:from>
    <xdr:to>
      <xdr:col>67</xdr:col>
      <xdr:colOff>101600</xdr:colOff>
      <xdr:row>53</xdr:row>
      <xdr:rowOff>162268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14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7345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89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27853</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886603"/>
          <a:ext cx="1269" cy="702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145980</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66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27853</xdr:rowOff>
    </xdr:from>
    <xdr:to>
      <xdr:col>86</xdr:col>
      <xdr:colOff>25400</xdr:colOff>
      <xdr:row>75</xdr:row>
      <xdr:rowOff>27853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88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120695</xdr:rowOff>
    </xdr:from>
    <xdr:to>
      <xdr:col>85</xdr:col>
      <xdr:colOff>127000</xdr:colOff>
      <xdr:row>79</xdr:row>
      <xdr:rowOff>44382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93795"/>
          <a:ext cx="838200" cy="9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137129</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8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114252</xdr:rowOff>
    </xdr:from>
    <xdr:to>
      <xdr:col>85</xdr:col>
      <xdr:colOff>177800</xdr:colOff>
      <xdr:row>79</xdr:row>
      <xdr:rowOff>44402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8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39573</xdr:rowOff>
    </xdr:from>
    <xdr:to>
      <xdr:col>81</xdr:col>
      <xdr:colOff>50800</xdr:colOff>
      <xdr:row>78</xdr:row>
      <xdr:rowOff>120695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069773"/>
          <a:ext cx="889000" cy="4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121307</xdr:rowOff>
    </xdr:from>
    <xdr:to>
      <xdr:col>81</xdr:col>
      <xdr:colOff>101600</xdr:colOff>
      <xdr:row>79</xdr:row>
      <xdr:rowOff>51457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9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42584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8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68407</xdr:rowOff>
    </xdr:from>
    <xdr:to>
      <xdr:col>76</xdr:col>
      <xdr:colOff>114300</xdr:colOff>
      <xdr:row>76</xdr:row>
      <xdr:rowOff>39573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927157"/>
          <a:ext cx="889000" cy="14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110106</xdr:rowOff>
    </xdr:from>
    <xdr:to>
      <xdr:col>76</xdr:col>
      <xdr:colOff>165100</xdr:colOff>
      <xdr:row>79</xdr:row>
      <xdr:rowOff>40256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31383</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57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144470</xdr:rowOff>
    </xdr:from>
    <xdr:to>
      <xdr:col>71</xdr:col>
      <xdr:colOff>177800</xdr:colOff>
      <xdr:row>75</xdr:row>
      <xdr:rowOff>68407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317420"/>
          <a:ext cx="889000" cy="60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89122</xdr:rowOff>
    </xdr:from>
    <xdr:to>
      <xdr:col>72</xdr:col>
      <xdr:colOff>38100</xdr:colOff>
      <xdr:row>79</xdr:row>
      <xdr:rowOff>19272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6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10399</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55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132220</xdr:rowOff>
    </xdr:from>
    <xdr:to>
      <xdr:col>67</xdr:col>
      <xdr:colOff>101600</xdr:colOff>
      <xdr:row>79</xdr:row>
      <xdr:rowOff>62370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53497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5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165032</xdr:rowOff>
    </xdr:from>
    <xdr:to>
      <xdr:col>85</xdr:col>
      <xdr:colOff>177800</xdr:colOff>
      <xdr:row>79</xdr:row>
      <xdr:rowOff>95182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92679</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65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69895</xdr:rowOff>
    </xdr:from>
    <xdr:to>
      <xdr:col>81</xdr:col>
      <xdr:colOff>101600</xdr:colOff>
      <xdr:row>79</xdr:row>
      <xdr:rowOff>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16572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21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160223</xdr:rowOff>
    </xdr:from>
    <xdr:to>
      <xdr:col>76</xdr:col>
      <xdr:colOff>165100</xdr:colOff>
      <xdr:row>76</xdr:row>
      <xdr:rowOff>90373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0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106901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79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17607</xdr:rowOff>
    </xdr:from>
    <xdr:to>
      <xdr:col>72</xdr:col>
      <xdr:colOff>38100</xdr:colOff>
      <xdr:row>75</xdr:row>
      <xdr:rowOff>119207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8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135734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65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93670</xdr:rowOff>
    </xdr:from>
    <xdr:to>
      <xdr:col>67</xdr:col>
      <xdr:colOff>101600</xdr:colOff>
      <xdr:row>72</xdr:row>
      <xdr:rowOff>23820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2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40347</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04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159962</xdr:rowOff>
    </xdr:from>
    <xdr:to>
      <xdr:col>85</xdr:col>
      <xdr:colOff>126364</xdr:colOff>
      <xdr:row>97</xdr:row>
      <xdr:rowOff>166973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6104812"/>
          <a:ext cx="1269" cy="69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170800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0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166973</xdr:rowOff>
    </xdr:from>
    <xdr:to>
      <xdr:col>86</xdr:col>
      <xdr:colOff>25400</xdr:colOff>
      <xdr:row>97</xdr:row>
      <xdr:rowOff>166973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79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106639</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88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159962</xdr:rowOff>
    </xdr:from>
    <xdr:to>
      <xdr:col>86</xdr:col>
      <xdr:colOff>25400</xdr:colOff>
      <xdr:row>93</xdr:row>
      <xdr:rowOff>159962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104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89874</xdr:rowOff>
    </xdr:from>
    <xdr:to>
      <xdr:col>85</xdr:col>
      <xdr:colOff>127000</xdr:colOff>
      <xdr:row>96</xdr:row>
      <xdr:rowOff>121656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49074"/>
          <a:ext cx="838200" cy="3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35904</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23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13027</xdr:rowOff>
    </xdr:from>
    <xdr:to>
      <xdr:col>85</xdr:col>
      <xdr:colOff>177800</xdr:colOff>
      <xdr:row>96</xdr:row>
      <xdr:rowOff>114627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72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121656</xdr:rowOff>
    </xdr:from>
    <xdr:to>
      <xdr:col>81</xdr:col>
      <xdr:colOff>50800</xdr:colOff>
      <xdr:row>96</xdr:row>
      <xdr:rowOff>139373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80856"/>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20808</xdr:rowOff>
    </xdr:from>
    <xdr:to>
      <xdr:col>81</xdr:col>
      <xdr:colOff>101600</xdr:colOff>
      <xdr:row>96</xdr:row>
      <xdr:rowOff>122408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8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138935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84851</xdr:rowOff>
    </xdr:from>
    <xdr:to>
      <xdr:col>76</xdr:col>
      <xdr:colOff>114300</xdr:colOff>
      <xdr:row>96</xdr:row>
      <xdr:rowOff>139373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5515351"/>
          <a:ext cx="889000" cy="108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29366</xdr:rowOff>
    </xdr:from>
    <xdr:to>
      <xdr:col>76</xdr:col>
      <xdr:colOff>165100</xdr:colOff>
      <xdr:row>96</xdr:row>
      <xdr:rowOff>130966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147493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6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84851</xdr:rowOff>
    </xdr:from>
    <xdr:to>
      <xdr:col>71</xdr:col>
      <xdr:colOff>177800</xdr:colOff>
      <xdr:row>96</xdr:row>
      <xdr:rowOff>148554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5515351"/>
          <a:ext cx="889000" cy="109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29319</xdr:rowOff>
    </xdr:from>
    <xdr:to>
      <xdr:col>72</xdr:col>
      <xdr:colOff>38100</xdr:colOff>
      <xdr:row>96</xdr:row>
      <xdr:rowOff>130919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122046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8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33990</xdr:rowOff>
    </xdr:from>
    <xdr:to>
      <xdr:col>67</xdr:col>
      <xdr:colOff>101600</xdr:colOff>
      <xdr:row>97</xdr:row>
      <xdr:rowOff>135590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6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126717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5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39074</xdr:rowOff>
    </xdr:from>
    <xdr:to>
      <xdr:col>85</xdr:col>
      <xdr:colOff>177800</xdr:colOff>
      <xdr:row>96</xdr:row>
      <xdr:rowOff>140674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9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17501</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7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70856</xdr:rowOff>
    </xdr:from>
    <xdr:to>
      <xdr:col>81</xdr:col>
      <xdr:colOff>101600</xdr:colOff>
      <xdr:row>97</xdr:row>
      <xdr:rowOff>1006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163583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2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88573</xdr:rowOff>
    </xdr:from>
    <xdr:to>
      <xdr:col>76</xdr:col>
      <xdr:colOff>165100</xdr:colOff>
      <xdr:row>97</xdr:row>
      <xdr:rowOff>18723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9850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4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34051</xdr:rowOff>
    </xdr:from>
    <xdr:to>
      <xdr:col>72</xdr:col>
      <xdr:colOff>38100</xdr:colOff>
      <xdr:row>90</xdr:row>
      <xdr:rowOff>135651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46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152178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2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97754</xdr:rowOff>
    </xdr:from>
    <xdr:to>
      <xdr:col>67</xdr:col>
      <xdr:colOff>101600</xdr:colOff>
      <xdr:row>97</xdr:row>
      <xdr:rowOff>27904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44431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3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83282</xdr:rowOff>
    </xdr:from>
    <xdr:to>
      <xdr:col>116</xdr:col>
      <xdr:colOff>63500</xdr:colOff>
      <xdr:row>38</xdr:row>
      <xdr:rowOff>86847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6598382"/>
          <a:ext cx="8382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44147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9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86847</xdr:rowOff>
    </xdr:from>
    <xdr:to>
      <xdr:col>111</xdr:col>
      <xdr:colOff>177800</xdr:colOff>
      <xdr:row>38</xdr:row>
      <xdr:rowOff>87076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0434300" y="660194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161236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67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87076</xdr:rowOff>
    </xdr:from>
    <xdr:to>
      <xdr:col>107</xdr:col>
      <xdr:colOff>50800</xdr:colOff>
      <xdr:row>38</xdr:row>
      <xdr:rowOff>116932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6602176"/>
          <a:ext cx="889000" cy="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157944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673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106507</xdr:rowOff>
    </xdr:from>
    <xdr:to>
      <xdr:col>102</xdr:col>
      <xdr:colOff>114300</xdr:colOff>
      <xdr:row>38</xdr:row>
      <xdr:rowOff>116932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21607"/>
          <a:ext cx="8890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159864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674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6839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693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32482</xdr:rowOff>
    </xdr:from>
    <xdr:to>
      <xdr:col>116</xdr:col>
      <xdr:colOff>114300</xdr:colOff>
      <xdr:row>38</xdr:row>
      <xdr:rowOff>134082</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54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163308</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33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36047</xdr:rowOff>
    </xdr:from>
    <xdr:to>
      <xdr:col>112</xdr:col>
      <xdr:colOff>38100</xdr:colOff>
      <xdr:row>38</xdr:row>
      <xdr:rowOff>137647</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5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154175</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32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36276</xdr:rowOff>
    </xdr:from>
    <xdr:to>
      <xdr:col>107</xdr:col>
      <xdr:colOff>101600</xdr:colOff>
      <xdr:row>38</xdr:row>
      <xdr:rowOff>137876</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55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154403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632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66132</xdr:rowOff>
    </xdr:from>
    <xdr:to>
      <xdr:col>102</xdr:col>
      <xdr:colOff>165100</xdr:colOff>
      <xdr:row>38</xdr:row>
      <xdr:rowOff>167732</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5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12809</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56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55707</xdr:rowOff>
    </xdr:from>
    <xdr:to>
      <xdr:col>98</xdr:col>
      <xdr:colOff>38100</xdr:colOff>
      <xdr:row>38</xdr:row>
      <xdr:rowOff>157307</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2384</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46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総務費は，住民一人当たりコストが</a:t>
          </a:r>
          <a:r>
            <a:rPr kumimoji="1" lang="en-US" altLang="ja-JP" sz="1300" baseline="0">
              <a:latin typeface="ＭＳ Ｐゴシック" panose="020B0600070205080204" pitchFamily="50" charset="-128"/>
              <a:ea typeface="ＭＳ Ｐゴシック" panose="020B0600070205080204" pitchFamily="50" charset="-128"/>
            </a:rPr>
            <a:t>291,584</a:t>
          </a:r>
          <a:r>
            <a:rPr kumimoji="1" lang="ja-JP" altLang="en-US" sz="1300" baseline="0">
              <a:latin typeface="ＭＳ Ｐゴシック" panose="020B0600070205080204" pitchFamily="50" charset="-128"/>
              <a:ea typeface="ＭＳ Ｐゴシック" panose="020B0600070205080204" pitchFamily="50" charset="-128"/>
            </a:rPr>
            <a:t>円となっている。これは，職員人件費のほか，新庁舎建設事業やまちづくり応援寄附金推進事業が多額になっているためである。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民生費は，住民一人当たりコストが</a:t>
          </a:r>
          <a:r>
            <a:rPr kumimoji="1" lang="en-US" altLang="ja-JP" sz="1300" baseline="0">
              <a:latin typeface="ＭＳ Ｐゴシック" panose="020B0600070205080204" pitchFamily="50" charset="-128"/>
              <a:ea typeface="ＭＳ Ｐゴシック" panose="020B0600070205080204" pitchFamily="50" charset="-128"/>
            </a:rPr>
            <a:t>185,131</a:t>
          </a:r>
          <a:r>
            <a:rPr kumimoji="1" lang="ja-JP" altLang="en-US" sz="1300" baseline="0">
              <a:latin typeface="ＭＳ Ｐゴシック" panose="020B0600070205080204" pitchFamily="50" charset="-128"/>
              <a:ea typeface="ＭＳ Ｐゴシック" panose="020B0600070205080204" pitchFamily="50" charset="-128"/>
            </a:rPr>
            <a:t>円となっている。これは，物価高騰対応重点支援給付金事業等を行っているためである。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農林水産費は，住民一人当たりコストが</a:t>
          </a:r>
          <a:r>
            <a:rPr kumimoji="1" lang="en-US" altLang="ja-JP" sz="1300" baseline="0">
              <a:latin typeface="ＭＳ Ｐゴシック" panose="020B0600070205080204" pitchFamily="50" charset="-128"/>
              <a:ea typeface="ＭＳ Ｐゴシック" panose="020B0600070205080204" pitchFamily="50" charset="-128"/>
            </a:rPr>
            <a:t>23,095</a:t>
          </a:r>
          <a:r>
            <a:rPr kumimoji="1" lang="ja-JP" altLang="en-US" sz="1300" baseline="0">
              <a:latin typeface="ＭＳ Ｐゴシック" panose="020B0600070205080204" pitchFamily="50" charset="-128"/>
              <a:ea typeface="ＭＳ Ｐゴシック" panose="020B0600070205080204" pitchFamily="50" charset="-128"/>
            </a:rPr>
            <a:t>円となっている。これは，県管理漁港機能増進等事業等を行っているためである。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商工費は，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36,529</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これは，亀山園地整備事業等を行っているためである。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土木費は，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103,428</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これは，道路新設改良事業等を行っているためである。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宮城県気仙沼市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令和６年度の財政調整基金残高については，人口減等による地方税等の減及び人件費等の増により，実質単年度収支は赤字となっているが，財政調整基金の取り崩しにより，実質収支は黒字となっている。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宮城県気仙沼市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令和６年度は前年度と同様，全会計において黒字となった。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一般会計の実質収支については，物価高騰対応重点支援給付金事業等の影響により，歳入・歳出が前年度を上回り，黒字額も拡大した。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今後も引き続き，事務・事業の見直しを行うとともに，各公営企業の経営戦略等に基づく安定的な行財政運営に努めていく。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51460167</v>
      </c>
      <c r="BO4" s="436"/>
      <c r="BP4" s="436"/>
      <c r="BQ4" s="436"/>
      <c r="BR4" s="436"/>
      <c r="BS4" s="436"/>
      <c r="BT4" s="436"/>
      <c r="BU4" s="437"/>
      <c r="BV4" s="435">
        <v>49739265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11.3</v>
      </c>
      <c r="CU4" s="576"/>
      <c r="CV4" s="576"/>
      <c r="CW4" s="576"/>
      <c r="CX4" s="576"/>
      <c r="CY4" s="576"/>
      <c r="CZ4" s="576"/>
      <c r="DA4" s="577"/>
      <c r="DB4" s="575">
        <v>6.6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48933434</v>
      </c>
      <c r="BO5" s="407"/>
      <c r="BP5" s="407"/>
      <c r="BQ5" s="407"/>
      <c r="BR5" s="407"/>
      <c r="BS5" s="407"/>
      <c r="BT5" s="407"/>
      <c r="BU5" s="408"/>
      <c r="BV5" s="406">
        <v>48285760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102.2</v>
      </c>
      <c r="CU5" s="404"/>
      <c r="CV5" s="404"/>
      <c r="CW5" s="404"/>
      <c r="CX5" s="404"/>
      <c r="CY5" s="404"/>
      <c r="CZ5" s="404"/>
      <c r="DA5" s="405"/>
      <c r="DB5" s="403">
        <v>103.9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2526733</v>
      </c>
      <c r="BO6" s="407"/>
      <c r="BP6" s="407"/>
      <c r="BQ6" s="407"/>
      <c r="BR6" s="407"/>
      <c r="BS6" s="407"/>
      <c r="BT6" s="407"/>
      <c r="BU6" s="408"/>
      <c r="BV6" s="406">
        <v>1453505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102.5</v>
      </c>
      <c r="CU6" s="550"/>
      <c r="CV6" s="550"/>
      <c r="CW6" s="550"/>
      <c r="CX6" s="550"/>
      <c r="CY6" s="550"/>
      <c r="CZ6" s="550"/>
      <c r="DA6" s="551"/>
      <c r="DB6" s="549">
        <v>104.5</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393050</v>
      </c>
      <c r="BO7" s="407"/>
      <c r="BP7" s="407"/>
      <c r="BQ7" s="407"/>
      <c r="BR7" s="407"/>
      <c r="BS7" s="407"/>
      <c r="BT7" s="407"/>
      <c r="BU7" s="408"/>
      <c r="BV7" s="406">
        <v>239756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18962141</v>
      </c>
      <c r="CU7" s="407"/>
      <c r="CV7" s="407"/>
      <c r="CW7" s="407"/>
      <c r="CX7" s="407"/>
      <c r="CY7" s="407"/>
      <c r="CZ7" s="407"/>
      <c r="DA7" s="408"/>
      <c r="DB7" s="406">
        <v>18436041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2133683</v>
      </c>
      <c r="BO8" s="407"/>
      <c r="BP8" s="407"/>
      <c r="BQ8" s="407"/>
      <c r="BR8" s="407"/>
      <c r="BS8" s="407"/>
      <c r="BT8" s="407"/>
      <c r="BU8" s="408"/>
      <c r="BV8" s="406">
        <v>1213749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0.45</v>
      </c>
      <c r="CU8" s="510"/>
      <c r="CV8" s="510"/>
      <c r="CW8" s="510"/>
      <c r="CX8" s="510"/>
      <c r="CY8" s="510"/>
      <c r="CZ8" s="510"/>
      <c r="DA8" s="511"/>
      <c r="DB8" s="509">
        <v>0.44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61147</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919934</v>
      </c>
      <c r="BO9" s="407"/>
      <c r="BP9" s="407"/>
      <c r="BQ9" s="407"/>
      <c r="BR9" s="407"/>
      <c r="BS9" s="407"/>
      <c r="BT9" s="407"/>
      <c r="BU9" s="408"/>
      <c r="BV9" s="406">
        <v>-1348819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8.1999999999999993</v>
      </c>
      <c r="CU9" s="404"/>
      <c r="CV9" s="404"/>
      <c r="CW9" s="404"/>
      <c r="CX9" s="404"/>
      <c r="CY9" s="404"/>
      <c r="CZ9" s="404"/>
      <c r="DA9" s="405"/>
      <c r="DB9" s="403">
        <v>8.3000000000000007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64988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4640</v>
      </c>
      <c r="BO10" s="407"/>
      <c r="BP10" s="407"/>
      <c r="BQ10" s="407"/>
      <c r="BR10" s="407"/>
      <c r="BS10" s="407"/>
      <c r="BT10" s="407"/>
      <c r="BU10" s="408"/>
      <c r="BV10" s="406">
        <v>173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56300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2500000</v>
      </c>
      <c r="BO12" s="407"/>
      <c r="BP12" s="407"/>
      <c r="BQ12" s="407"/>
      <c r="BR12" s="407"/>
      <c r="BS12" s="407"/>
      <c r="BT12" s="407"/>
      <c r="BU12" s="408"/>
      <c r="BV12" s="406">
        <v>3800000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55491</v>
      </c>
      <c r="S13" s="494"/>
      <c r="T13" s="494"/>
      <c r="U13" s="494"/>
      <c r="V13" s="495"/>
      <c r="W13" s="496" t="s">
        <v>131</v>
      </c>
      <c r="X13" s="392"/>
      <c r="Y13" s="392"/>
      <c r="Z13" s="392"/>
      <c r="AA13" s="392"/>
      <c r="AB13" s="393"/>
      <c r="AC13" s="359">
        <v>1953</v>
      </c>
      <c r="AD13" s="360"/>
      <c r="AE13" s="360"/>
      <c r="AF13" s="360"/>
      <c r="AG13" s="361"/>
      <c r="AH13" s="359">
        <v>2066</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-1575426</v>
      </c>
      <c r="BO13" s="407"/>
      <c r="BP13" s="407"/>
      <c r="BQ13" s="407"/>
      <c r="BR13" s="407"/>
      <c r="BS13" s="407"/>
      <c r="BT13" s="407"/>
      <c r="BU13" s="408"/>
      <c r="BV13" s="406">
        <v>-5148646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8.1</v>
      </c>
      <c r="CU13" s="404"/>
      <c r="CV13" s="404"/>
      <c r="CW13" s="404"/>
      <c r="CX13" s="404"/>
      <c r="CY13" s="404"/>
      <c r="CZ13" s="404"/>
      <c r="DA13" s="405"/>
      <c r="DB13" s="403">
        <v>8.1999999999999993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57652</v>
      </c>
      <c r="S14" s="494"/>
      <c r="T14" s="494"/>
      <c r="U14" s="494"/>
      <c r="V14" s="495"/>
      <c r="W14" s="497"/>
      <c r="X14" s="395"/>
      <c r="Y14" s="395"/>
      <c r="Z14" s="395"/>
      <c r="AA14" s="395"/>
      <c r="AB14" s="396"/>
      <c r="AC14" s="486">
        <v>7.1</v>
      </c>
      <c r="AD14" s="487"/>
      <c r="AE14" s="487"/>
      <c r="AF14" s="487"/>
      <c r="AG14" s="488"/>
      <c r="AH14" s="486">
        <v>7.2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56923</v>
      </c>
      <c r="S15" s="494"/>
      <c r="T15" s="494"/>
      <c r="U15" s="494"/>
      <c r="V15" s="495"/>
      <c r="W15" s="496" t="s">
        <v>137</v>
      </c>
      <c r="X15" s="392"/>
      <c r="Y15" s="392"/>
      <c r="Z15" s="392"/>
      <c r="AA15" s="392"/>
      <c r="AB15" s="393"/>
      <c r="AC15" s="359">
        <v>7271</v>
      </c>
      <c r="AD15" s="360"/>
      <c r="AE15" s="360"/>
      <c r="AF15" s="360"/>
      <c r="AG15" s="361"/>
      <c r="AH15" s="359">
        <v>7637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7480779</v>
      </c>
      <c r="BO15" s="436"/>
      <c r="BP15" s="436"/>
      <c r="BQ15" s="436"/>
      <c r="BR15" s="436"/>
      <c r="BS15" s="436"/>
      <c r="BT15" s="436"/>
      <c r="BU15" s="437"/>
      <c r="BV15" s="435">
        <v>7637143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26.3</v>
      </c>
      <c r="AD16" s="487"/>
      <c r="AE16" s="487"/>
      <c r="AF16" s="487"/>
      <c r="AG16" s="488"/>
      <c r="AH16" s="486">
        <v>26.8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16967276</v>
      </c>
      <c r="BO16" s="407"/>
      <c r="BP16" s="407"/>
      <c r="BQ16" s="407"/>
      <c r="BR16" s="407"/>
      <c r="BS16" s="407"/>
      <c r="BT16" s="407"/>
      <c r="BU16" s="408"/>
      <c r="BV16" s="406">
        <v>16576096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18422</v>
      </c>
      <c r="AD17" s="360"/>
      <c r="AE17" s="360"/>
      <c r="AF17" s="360"/>
      <c r="AG17" s="361"/>
      <c r="AH17" s="359">
        <v>18823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9415623</v>
      </c>
      <c r="BO17" s="407"/>
      <c r="BP17" s="407"/>
      <c r="BQ17" s="407"/>
      <c r="BR17" s="407"/>
      <c r="BS17" s="407"/>
      <c r="BT17" s="407"/>
      <c r="BU17" s="408"/>
      <c r="BV17" s="406">
        <v>9621704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332.44</v>
      </c>
      <c r="M18" s="459"/>
      <c r="N18" s="459"/>
      <c r="O18" s="459"/>
      <c r="P18" s="459"/>
      <c r="Q18" s="459"/>
      <c r="R18" s="460"/>
      <c r="S18" s="460"/>
      <c r="T18" s="460"/>
      <c r="U18" s="460"/>
      <c r="V18" s="461"/>
      <c r="W18" s="477"/>
      <c r="X18" s="478"/>
      <c r="Y18" s="478"/>
      <c r="Z18" s="478"/>
      <c r="AA18" s="478"/>
      <c r="AB18" s="502"/>
      <c r="AC18" s="376">
        <v>66.599999999999994</v>
      </c>
      <c r="AD18" s="377"/>
      <c r="AE18" s="377"/>
      <c r="AF18" s="377"/>
      <c r="AG18" s="462"/>
      <c r="AH18" s="376">
        <v>66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19499364</v>
      </c>
      <c r="BO18" s="407"/>
      <c r="BP18" s="407"/>
      <c r="BQ18" s="407"/>
      <c r="BR18" s="407"/>
      <c r="BS18" s="407"/>
      <c r="BT18" s="407"/>
      <c r="BU18" s="408"/>
      <c r="BV18" s="406">
        <v>18821007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184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40509823</v>
      </c>
      <c r="BO19" s="407"/>
      <c r="BP19" s="407"/>
      <c r="BQ19" s="407"/>
      <c r="BR19" s="407"/>
      <c r="BS19" s="407"/>
      <c r="BT19" s="407"/>
      <c r="BU19" s="408"/>
      <c r="BV19" s="406">
        <v>38206850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24520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29247640</v>
      </c>
      <c r="BO22" s="436"/>
      <c r="BP22" s="436"/>
      <c r="BQ22" s="436"/>
      <c r="BR22" s="436"/>
      <c r="BS22" s="436"/>
      <c r="BT22" s="436"/>
      <c r="BU22" s="437"/>
      <c r="BV22" s="435">
        <v>30194126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22771970</v>
      </c>
      <c r="BO23" s="407"/>
      <c r="BP23" s="407"/>
      <c r="BQ23" s="407"/>
      <c r="BR23" s="407"/>
      <c r="BS23" s="407"/>
      <c r="BT23" s="407"/>
      <c r="BU23" s="408"/>
      <c r="BV23" s="406">
        <v>23055005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9320</v>
      </c>
      <c r="R24" s="360"/>
      <c r="S24" s="360"/>
      <c r="T24" s="360"/>
      <c r="U24" s="360"/>
      <c r="V24" s="361"/>
      <c r="W24" s="449"/>
      <c r="X24" s="386"/>
      <c r="Y24" s="387"/>
      <c r="Z24" s="362" t="s">
        <v>162</v>
      </c>
      <c r="AA24" s="363"/>
      <c r="AB24" s="363"/>
      <c r="AC24" s="363"/>
      <c r="AD24" s="363"/>
      <c r="AE24" s="363"/>
      <c r="AF24" s="363"/>
      <c r="AG24" s="364"/>
      <c r="AH24" s="359">
        <v>563</v>
      </c>
      <c r="AI24" s="360"/>
      <c r="AJ24" s="360"/>
      <c r="AK24" s="360"/>
      <c r="AL24" s="361"/>
      <c r="AM24" s="359">
        <v>1789777</v>
      </c>
      <c r="AN24" s="360"/>
      <c r="AO24" s="360"/>
      <c r="AP24" s="360"/>
      <c r="AQ24" s="360"/>
      <c r="AR24" s="361"/>
      <c r="AS24" s="359">
        <v>3179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20306094</v>
      </c>
      <c r="BO24" s="407"/>
      <c r="BP24" s="407"/>
      <c r="BQ24" s="407"/>
      <c r="BR24" s="407"/>
      <c r="BS24" s="407"/>
      <c r="BT24" s="407"/>
      <c r="BU24" s="408"/>
      <c r="BV24" s="406">
        <v>20268966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7580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16684432</v>
      </c>
      <c r="BO25" s="436"/>
      <c r="BP25" s="436"/>
      <c r="BQ25" s="436"/>
      <c r="BR25" s="436"/>
      <c r="BS25" s="436"/>
      <c r="BT25" s="436"/>
      <c r="BU25" s="437"/>
      <c r="BV25" s="435">
        <v>4202713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6360</v>
      </c>
      <c r="R26" s="360"/>
      <c r="S26" s="360"/>
      <c r="T26" s="360"/>
      <c r="U26" s="360"/>
      <c r="V26" s="361"/>
      <c r="W26" s="449"/>
      <c r="X26" s="386"/>
      <c r="Y26" s="387"/>
      <c r="Z26" s="362" t="s">
        <v>168</v>
      </c>
      <c r="AA26" s="417"/>
      <c r="AB26" s="417"/>
      <c r="AC26" s="417"/>
      <c r="AD26" s="417"/>
      <c r="AE26" s="417"/>
      <c r="AF26" s="417"/>
      <c r="AG26" s="418"/>
      <c r="AH26" s="359">
        <v>58</v>
      </c>
      <c r="AI26" s="360"/>
      <c r="AJ26" s="360"/>
      <c r="AK26" s="360"/>
      <c r="AL26" s="361"/>
      <c r="AM26" s="359">
        <v>196794</v>
      </c>
      <c r="AN26" s="360"/>
      <c r="AO26" s="360"/>
      <c r="AP26" s="360"/>
      <c r="AQ26" s="360"/>
      <c r="AR26" s="361"/>
      <c r="AS26" s="359">
        <v>3393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4660</v>
      </c>
      <c r="R27" s="360"/>
      <c r="S27" s="360"/>
      <c r="T27" s="360"/>
      <c r="U27" s="360"/>
      <c r="V27" s="361"/>
      <c r="W27" s="449"/>
      <c r="X27" s="386"/>
      <c r="Y27" s="387"/>
      <c r="Z27" s="362" t="s">
        <v>171</v>
      </c>
      <c r="AA27" s="363"/>
      <c r="AB27" s="363"/>
      <c r="AC27" s="363"/>
      <c r="AD27" s="363"/>
      <c r="AE27" s="363"/>
      <c r="AF27" s="363"/>
      <c r="AG27" s="364"/>
      <c r="AH27" s="359">
        <v>22</v>
      </c>
      <c r="AI27" s="360"/>
      <c r="AJ27" s="360"/>
      <c r="AK27" s="360"/>
      <c r="AL27" s="361"/>
      <c r="AM27" s="359">
        <v>73546</v>
      </c>
      <c r="AN27" s="360"/>
      <c r="AO27" s="360"/>
      <c r="AP27" s="360"/>
      <c r="AQ27" s="360"/>
      <c r="AR27" s="361"/>
      <c r="AS27" s="359">
        <v>3343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3910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7864773</v>
      </c>
      <c r="BO28" s="436"/>
      <c r="BP28" s="436"/>
      <c r="BQ28" s="436"/>
      <c r="BR28" s="436"/>
      <c r="BS28" s="436"/>
      <c r="BT28" s="436"/>
      <c r="BU28" s="437"/>
      <c r="BV28" s="435">
        <v>9710133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22</v>
      </c>
      <c r="M29" s="360"/>
      <c r="N29" s="360"/>
      <c r="O29" s="360"/>
      <c r="P29" s="361"/>
      <c r="Q29" s="359">
        <v>3640</v>
      </c>
      <c r="R29" s="360"/>
      <c r="S29" s="360"/>
      <c r="T29" s="360"/>
      <c r="U29" s="360"/>
      <c r="V29" s="361"/>
      <c r="W29" s="450"/>
      <c r="X29" s="451"/>
      <c r="Y29" s="452"/>
      <c r="Z29" s="362" t="s">
        <v>177</v>
      </c>
      <c r="AA29" s="363"/>
      <c r="AB29" s="363"/>
      <c r="AC29" s="363"/>
      <c r="AD29" s="363"/>
      <c r="AE29" s="363"/>
      <c r="AF29" s="363"/>
      <c r="AG29" s="364"/>
      <c r="AH29" s="359">
        <v>585</v>
      </c>
      <c r="AI29" s="360"/>
      <c r="AJ29" s="360"/>
      <c r="AK29" s="360"/>
      <c r="AL29" s="361"/>
      <c r="AM29" s="359">
        <v>1863323</v>
      </c>
      <c r="AN29" s="360"/>
      <c r="AO29" s="360"/>
      <c r="AP29" s="360"/>
      <c r="AQ29" s="360"/>
      <c r="AR29" s="361"/>
      <c r="AS29" s="359">
        <v>3185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174215</v>
      </c>
      <c r="BO29" s="407"/>
      <c r="BP29" s="407"/>
      <c r="BQ29" s="407"/>
      <c r="BR29" s="407"/>
      <c r="BS29" s="407"/>
      <c r="BT29" s="407"/>
      <c r="BU29" s="408"/>
      <c r="BV29" s="406">
        <v>4215</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25672134</v>
      </c>
      <c r="BO30" s="441"/>
      <c r="BP30" s="441"/>
      <c r="BQ30" s="441"/>
      <c r="BR30" s="441"/>
      <c r="BS30" s="441"/>
      <c r="BT30" s="441"/>
      <c r="BU30" s="442"/>
      <c r="BV30" s="440">
        <v>18279833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IF('各会計、関係団体の財政状況及び健全化判断比率'!B36="","",'各会計、関係団体の財政状況及び健全化判断比率'!B36)</f>
        <v>魚市場特別会計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宮城県市町村職員退職手当組合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気仙沼産業センター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宮城県市町村非常勤消防団員補償報償組合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道の駅大谷海岸</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ガス事業会計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気仙沼・本吉地域広域行政事務組合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宮城県市町村自治振興センター</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9</v>
      </c>
      <c r="AN38" s="354"/>
      <c r="AO38" s="355" t="str">
        <f>IF('各会計、関係団体の財政状況及び健全化判断比率'!B35="","",'各会計、関係団体の財政状況及び健全化判断比率'!B35)</f>
        <v>病院事業会計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宮城県後期高齢者医療広域連合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宮城県後期高齢者医療事業会計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JXD0XbYBLijAEPP5lhymtKEAKhQfWyBkYXoN+Q2vE0ct2TUJHXAjhxDmrgRh7cGnc3+EjZW12QUvbvNXYBCWVA==" saltValue="gzj188rCbOsPKfWf7sb0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538</v>
      </c>
      <c r="D34" s="1136"/>
      <c r="E34" s="1137"/>
      <c r="F34" s="32">
        <v>4.58</v>
      </c>
      <c r="G34" s="33">
        <v>11.55</v>
      </c>
      <c r="H34" s="33">
        <v>18.47</v>
      </c>
      <c r="I34" s="33">
        <v>19.13</v>
      </c>
      <c r="J34" s="34">
        <v>13.06</v>
      </c>
      <c r="K34" s="22"/>
      <c r="L34" s="22"/>
      <c r="M34" s="22"/>
      <c r="N34" s="22"/>
      <c r="O34" s="22"/>
      <c r="P34" s="22"/>
    </row>
    <row r="35" spans="1:16" ht="39" customHeight="1" x14ac:dyDescent="0.15">
      <c r="A35" s="22"/>
      <c r="B35" s="35"/>
      <c r="C35" s="1132" t="s">
        <v>539</v>
      </c>
      <c r="D35" s="1132"/>
      <c r="E35" s="1133"/>
      <c r="F35" s="36">
        <v>19.309999999999999</v>
      </c>
      <c r="G35" s="37">
        <v>19.93</v>
      </c>
      <c r="H35" s="37">
        <v>13.82</v>
      </c>
      <c r="I35" s="37">
        <v>6.58</v>
      </c>
      <c r="J35" s="38">
        <v>11.25</v>
      </c>
      <c r="K35" s="22"/>
      <c r="L35" s="22"/>
      <c r="M35" s="22"/>
      <c r="N35" s="22"/>
      <c r="O35" s="22"/>
      <c r="P35" s="22"/>
    </row>
    <row r="36" spans="1:16" ht="39" customHeight="1" x14ac:dyDescent="0.15">
      <c r="A36" s="22"/>
      <c r="B36" s="35"/>
      <c r="C36" s="1132" t="s">
        <v>540</v>
      </c>
      <c r="D36" s="1132"/>
      <c r="E36" s="1133"/>
      <c r="F36" s="36">
        <v>6.94</v>
      </c>
      <c r="G36" s="37">
        <v>6.35</v>
      </c>
      <c r="H36" s="37">
        <v>7.26</v>
      </c>
      <c r="I36" s="37">
        <v>8.02</v>
      </c>
      <c r="J36" s="38">
        <v>6.96</v>
      </c>
      <c r="K36" s="22"/>
      <c r="L36" s="22"/>
      <c r="M36" s="22"/>
      <c r="N36" s="22"/>
      <c r="O36" s="22"/>
      <c r="P36" s="22"/>
    </row>
    <row r="37" spans="1:16" ht="39" customHeight="1" x14ac:dyDescent="0.15">
      <c r="A37" s="22"/>
      <c r="B37" s="35"/>
      <c r="C37" s="1132" t="s">
        <v>541</v>
      </c>
      <c r="D37" s="1132"/>
      <c r="E37" s="1133"/>
      <c r="F37" s="36">
        <v>0.85</v>
      </c>
      <c r="G37" s="37">
        <v>0.91</v>
      </c>
      <c r="H37" s="37">
        <v>1.07</v>
      </c>
      <c r="I37" s="37">
        <v>1</v>
      </c>
      <c r="J37" s="38">
        <v>1.08</v>
      </c>
      <c r="K37" s="22"/>
      <c r="L37" s="22"/>
      <c r="M37" s="22"/>
      <c r="N37" s="22"/>
      <c r="O37" s="22"/>
      <c r="P37" s="22"/>
    </row>
    <row r="38" spans="1:16" ht="39" customHeight="1" x14ac:dyDescent="0.15">
      <c r="A38" s="22"/>
      <c r="B38" s="35"/>
      <c r="C38" s="1132" t="s">
        <v>542</v>
      </c>
      <c r="D38" s="1132"/>
      <c r="E38" s="1133"/>
      <c r="F38" s="36">
        <v>0.34</v>
      </c>
      <c r="G38" s="37">
        <v>0.25</v>
      </c>
      <c r="H38" s="37">
        <v>0.73</v>
      </c>
      <c r="I38" s="37">
        <v>1.01</v>
      </c>
      <c r="J38" s="38">
        <v>1.04</v>
      </c>
      <c r="K38" s="22"/>
      <c r="L38" s="22"/>
      <c r="M38" s="22"/>
      <c r="N38" s="22"/>
      <c r="O38" s="22"/>
      <c r="P38" s="22"/>
    </row>
    <row r="39" spans="1:16" ht="39" customHeight="1" x14ac:dyDescent="0.15">
      <c r="A39" s="22"/>
      <c r="B39" s="35"/>
      <c r="C39" s="1132" t="s">
        <v>543</v>
      </c>
      <c r="D39" s="1132"/>
      <c r="E39" s="1133"/>
      <c r="F39" s="36">
        <v>0.97</v>
      </c>
      <c r="G39" s="37">
        <v>1.64</v>
      </c>
      <c r="H39" s="37">
        <v>2.44</v>
      </c>
      <c r="I39" s="37">
        <v>1.84</v>
      </c>
      <c r="J39" s="38">
        <v>0.97</v>
      </c>
      <c r="K39" s="22"/>
      <c r="L39" s="22"/>
      <c r="M39" s="22"/>
      <c r="N39" s="22"/>
      <c r="O39" s="22"/>
      <c r="P39" s="22"/>
    </row>
    <row r="40" spans="1:16" ht="39" customHeight="1" x14ac:dyDescent="0.15">
      <c r="A40" s="22"/>
      <c r="B40" s="35"/>
      <c r="C40" s="1132" t="s">
        <v>544</v>
      </c>
      <c r="D40" s="1132"/>
      <c r="E40" s="1133"/>
      <c r="F40" s="36">
        <v>0.59</v>
      </c>
      <c r="G40" s="37">
        <v>0.77</v>
      </c>
      <c r="H40" s="37">
        <v>0.79</v>
      </c>
      <c r="I40" s="37">
        <v>0.18</v>
      </c>
      <c r="J40" s="38">
        <v>0.63</v>
      </c>
      <c r="K40" s="22"/>
      <c r="L40" s="22"/>
      <c r="M40" s="22"/>
      <c r="N40" s="22"/>
      <c r="O40" s="22"/>
      <c r="P40" s="22"/>
    </row>
    <row r="41" spans="1:16" ht="39" customHeight="1" x14ac:dyDescent="0.15">
      <c r="A41" s="22"/>
      <c r="B41" s="35"/>
      <c r="C41" s="1132" t="s">
        <v>545</v>
      </c>
      <c r="D41" s="1132"/>
      <c r="E41" s="1133"/>
      <c r="F41" s="36">
        <v>0.06</v>
      </c>
      <c r="G41" s="37">
        <v>0.08</v>
      </c>
      <c r="H41" s="37">
        <v>0.09</v>
      </c>
      <c r="I41" s="37">
        <v>0.12</v>
      </c>
      <c r="J41" s="38">
        <v>0.13</v>
      </c>
      <c r="K41" s="22"/>
      <c r="L41" s="22"/>
      <c r="M41" s="22"/>
      <c r="N41" s="22"/>
      <c r="O41" s="22"/>
      <c r="P41" s="22"/>
    </row>
    <row r="42" spans="1:16" ht="39" customHeight="1" x14ac:dyDescent="0.15">
      <c r="A42" s="22"/>
      <c r="B42" s="39"/>
      <c r="C42" s="1132" t="s">
        <v>546</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547</v>
      </c>
      <c r="D43" s="1134"/>
      <c r="E43" s="1135"/>
      <c r="F43" s="41">
        <v>0</v>
      </c>
      <c r="G43" s="42">
        <v>0.05</v>
      </c>
      <c r="H43" s="42">
        <v>0.06</v>
      </c>
      <c r="I43" s="42">
        <v>0.14000000000000001</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yqLda/3bchKB77nPog5s1b8r8OWwwcXWxTHby8vxqbYsAdGJdwYG3JeQzCs4T9Te0BxXb9TkFWm6mdEVvA1kQ==" saltValue="G9TMrxLgT5bW66hz3ULw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3308</v>
      </c>
      <c r="L45" s="58">
        <v>3475</v>
      </c>
      <c r="M45" s="58">
        <v>3243</v>
      </c>
      <c r="N45" s="58">
        <v>3307</v>
      </c>
      <c r="O45" s="59">
        <v>3464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1113</v>
      </c>
      <c r="L48" s="62">
        <v>831</v>
      </c>
      <c r="M48" s="62">
        <v>808</v>
      </c>
      <c r="N48" s="62">
        <v>757</v>
      </c>
      <c r="O48" s="63">
        <v>729</v>
      </c>
      <c r="P48" s="46"/>
      <c r="Q48" s="46"/>
      <c r="R48" s="46"/>
      <c r="S48" s="46"/>
      <c r="T48" s="46"/>
      <c r="U48" s="46"/>
    </row>
    <row r="49" spans="1:21" ht="30.75" customHeight="1" x14ac:dyDescent="0.15">
      <c r="A49" s="46"/>
      <c r="B49" s="1163"/>
      <c r="C49" s="1164"/>
      <c r="D49" s="60"/>
      <c r="E49" s="1140" t="s">
        <v>14</v>
      </c>
      <c r="F49" s="1140"/>
      <c r="G49" s="1140"/>
      <c r="H49" s="1140"/>
      <c r="I49" s="1140"/>
      <c r="J49" s="1141"/>
      <c r="K49" s="61">
        <v>65</v>
      </c>
      <c r="L49" s="62">
        <v>53</v>
      </c>
      <c r="M49" s="62">
        <v>41</v>
      </c>
      <c r="N49" s="62">
        <v>34</v>
      </c>
      <c r="O49" s="63">
        <v>28</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1</v>
      </c>
      <c r="M50" s="62">
        <v>1</v>
      </c>
      <c r="N50" s="62">
        <v>2</v>
      </c>
      <c r="O50" s="63">
        <v>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491</v>
      </c>
      <c r="L51" s="62" t="s">
        <v>491</v>
      </c>
      <c r="M51" s="62" t="s">
        <v>491</v>
      </c>
      <c r="N51" s="62">
        <v>0</v>
      </c>
      <c r="O51" s="63">
        <v>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3097</v>
      </c>
      <c r="L52" s="62">
        <v>2903</v>
      </c>
      <c r="M52" s="62">
        <v>2842</v>
      </c>
      <c r="N52" s="62">
        <v>2802</v>
      </c>
      <c r="O52" s="63">
        <v>2880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1389</v>
      </c>
      <c r="L53" s="67">
        <v>1457</v>
      </c>
      <c r="M53" s="67">
        <v>1251</v>
      </c>
      <c r="N53" s="67">
        <v>1298</v>
      </c>
      <c r="O53" s="68">
        <v>1344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a91ottSIzMXqVpS9qWmBNUxlIBXPjcU9W8rGTtU8g3elyPqEncLoT6jIhuedAoiY9OFK22VaZWcVQDTYUYbpg==" saltValue="FQ68QtXH2NOieurn8JAq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39574</v>
      </c>
      <c r="J41" s="331">
        <v>30643</v>
      </c>
      <c r="K41" s="331">
        <v>30257</v>
      </c>
      <c r="L41" s="331">
        <v>29872</v>
      </c>
      <c r="M41" s="332">
        <v>29248</v>
      </c>
    </row>
    <row r="42" spans="2:13" ht="27.75" customHeight="1" x14ac:dyDescent="0.15">
      <c r="B42" s="1171"/>
      <c r="C42" s="1172"/>
      <c r="D42" s="104"/>
      <c r="E42" s="1175" t="s">
        <v>32</v>
      </c>
      <c r="F42" s="1175"/>
      <c r="G42" s="1175"/>
      <c r="H42" s="1176"/>
      <c r="I42" s="333" t="s">
        <v>491</v>
      </c>
      <c r="J42" s="334" t="s">
        <v>491</v>
      </c>
      <c r="K42" s="334" t="s">
        <v>491</v>
      </c>
      <c r="L42" s="334" t="s">
        <v>491</v>
      </c>
      <c r="M42" s="335" t="s">
        <v>491</v>
      </c>
    </row>
    <row r="43" spans="2:13" ht="27.75" customHeight="1" x14ac:dyDescent="0.15">
      <c r="B43" s="1171"/>
      <c r="C43" s="1172"/>
      <c r="D43" s="104"/>
      <c r="E43" s="1175" t="s">
        <v>33</v>
      </c>
      <c r="F43" s="1175"/>
      <c r="G43" s="1175"/>
      <c r="H43" s="1176"/>
      <c r="I43" s="333">
        <v>12233</v>
      </c>
      <c r="J43" s="334">
        <v>11438</v>
      </c>
      <c r="K43" s="334">
        <v>10453</v>
      </c>
      <c r="L43" s="334">
        <v>9190</v>
      </c>
      <c r="M43" s="335">
        <v>8187</v>
      </c>
    </row>
    <row r="44" spans="2:13" ht="27.75" customHeight="1" x14ac:dyDescent="0.15">
      <c r="B44" s="1171"/>
      <c r="C44" s="1172"/>
      <c r="D44" s="104"/>
      <c r="E44" s="1175" t="s">
        <v>34</v>
      </c>
      <c r="F44" s="1175"/>
      <c r="G44" s="1175"/>
      <c r="H44" s="1176"/>
      <c r="I44" s="333">
        <v>171</v>
      </c>
      <c r="J44" s="334">
        <v>118</v>
      </c>
      <c r="K44" s="334">
        <v>77</v>
      </c>
      <c r="L44" s="334">
        <v>79</v>
      </c>
      <c r="M44" s="335">
        <v>400</v>
      </c>
    </row>
    <row r="45" spans="2:13" ht="27.75" customHeight="1" x14ac:dyDescent="0.15">
      <c r="B45" s="1171"/>
      <c r="C45" s="1172"/>
      <c r="D45" s="104"/>
      <c r="E45" s="1175" t="s">
        <v>35</v>
      </c>
      <c r="F45" s="1175"/>
      <c r="G45" s="1175"/>
      <c r="H45" s="1176"/>
      <c r="I45" s="333">
        <v>4571</v>
      </c>
      <c r="J45" s="334">
        <v>4643</v>
      </c>
      <c r="K45" s="334">
        <v>4257</v>
      </c>
      <c r="L45" s="334">
        <v>4160</v>
      </c>
      <c r="M45" s="335">
        <v>3992</v>
      </c>
    </row>
    <row r="46" spans="2:13" ht="27.75" customHeight="1" x14ac:dyDescent="0.15">
      <c r="B46" s="1171"/>
      <c r="C46" s="1172"/>
      <c r="D46" s="105"/>
      <c r="E46" s="1175" t="s">
        <v>36</v>
      </c>
      <c r="F46" s="1175"/>
      <c r="G46" s="1175"/>
      <c r="H46" s="1176"/>
      <c r="I46" s="333">
        <v>19</v>
      </c>
      <c r="J46" s="334">
        <v>10</v>
      </c>
      <c r="K46" s="334" t="s">
        <v>491</v>
      </c>
      <c r="L46" s="334">
        <v>21</v>
      </c>
      <c r="M46" s="335">
        <v>29</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25410</v>
      </c>
      <c r="J50" s="334">
        <v>21058</v>
      </c>
      <c r="K50" s="334">
        <v>23650</v>
      </c>
      <c r="L50" s="334">
        <v>27230</v>
      </c>
      <c r="M50" s="335">
        <v>33588</v>
      </c>
    </row>
    <row r="51" spans="2:13" ht="27.75" customHeight="1" x14ac:dyDescent="0.15">
      <c r="B51" s="1171"/>
      <c r="C51" s="1172"/>
      <c r="D51" s="104"/>
      <c r="E51" s="1175" t="s">
        <v>42</v>
      </c>
      <c r="F51" s="1175"/>
      <c r="G51" s="1175"/>
      <c r="H51" s="1176"/>
      <c r="I51" s="333">
        <v>8529</v>
      </c>
      <c r="J51" s="334">
        <v>2537</v>
      </c>
      <c r="K51" s="334">
        <v>2709</v>
      </c>
      <c r="L51" s="334">
        <v>2461</v>
      </c>
      <c r="M51" s="335">
        <v>2534</v>
      </c>
    </row>
    <row r="52" spans="2:13" ht="27.75" customHeight="1" x14ac:dyDescent="0.15">
      <c r="B52" s="1173"/>
      <c r="C52" s="1174"/>
      <c r="D52" s="104"/>
      <c r="E52" s="1175" t="s">
        <v>43</v>
      </c>
      <c r="F52" s="1175"/>
      <c r="G52" s="1175"/>
      <c r="H52" s="1176"/>
      <c r="I52" s="333">
        <v>27475</v>
      </c>
      <c r="J52" s="334">
        <v>27413</v>
      </c>
      <c r="K52" s="334">
        <v>26546</v>
      </c>
      <c r="L52" s="334">
        <v>25327</v>
      </c>
      <c r="M52" s="335">
        <v>24359</v>
      </c>
    </row>
    <row r="53" spans="2:13" ht="27.75" customHeight="1" thickBot="1" x14ac:dyDescent="0.2">
      <c r="B53" s="1177" t="s">
        <v>19</v>
      </c>
      <c r="C53" s="1178"/>
      <c r="D53" s="108"/>
      <c r="E53" s="1179" t="s">
        <v>44</v>
      </c>
      <c r="F53" s="1179"/>
      <c r="G53" s="1179"/>
      <c r="H53" s="1180"/>
      <c r="I53" s="336">
        <v>-4845</v>
      </c>
      <c r="J53" s="337">
        <v>-4155</v>
      </c>
      <c r="K53" s="337">
        <v>-7860</v>
      </c>
      <c r="L53" s="337">
        <v>-11695</v>
      </c>
      <c r="M53" s="338">
        <v>-18626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KdXIPX5srblVd7uebr6oXbwfue3vV5eOJwDgXvF4rzDsWRvVSgXl5tUw/D6X0+I46XI92GNlrlr8JO9LoJR2g==" saltValue="HykHV9x6cpNXzkaai6+x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12190</v>
      </c>
      <c r="G55" s="339">
        <v>9710</v>
      </c>
      <c r="H55" s="340">
        <v>7865</v>
      </c>
    </row>
    <row r="56" spans="2:8" ht="52.5" customHeight="1" x14ac:dyDescent="0.15">
      <c r="B56" s="120"/>
      <c r="C56" s="1198" t="s">
        <v>47</v>
      </c>
      <c r="D56" s="1198"/>
      <c r="E56" s="1199"/>
      <c r="F56" s="341">
        <v>4</v>
      </c>
      <c r="G56" s="341">
        <v>4</v>
      </c>
      <c r="H56" s="342">
        <v>174</v>
      </c>
    </row>
    <row r="57" spans="2:8" ht="53.25" customHeight="1" x14ac:dyDescent="0.15">
      <c r="B57" s="120"/>
      <c r="C57" s="1200" t="s">
        <v>48</v>
      </c>
      <c r="D57" s="1200"/>
      <c r="E57" s="1201"/>
      <c r="F57" s="343">
        <v>12216</v>
      </c>
      <c r="G57" s="343">
        <v>18280</v>
      </c>
      <c r="H57" s="344">
        <v>25672</v>
      </c>
    </row>
    <row r="58" spans="2:8" ht="45.75" customHeight="1" x14ac:dyDescent="0.15">
      <c r="B58" s="121"/>
      <c r="C58" s="1188" t="s">
        <v>553</v>
      </c>
      <c r="D58" s="1189"/>
      <c r="E58" s="1190"/>
      <c r="F58" s="345">
        <v>7805</v>
      </c>
      <c r="G58" s="345">
        <v>10392</v>
      </c>
      <c r="H58" s="346">
        <v>12905</v>
      </c>
    </row>
    <row r="59" spans="2:8" ht="45.75" customHeight="1" x14ac:dyDescent="0.15">
      <c r="B59" s="121"/>
      <c r="C59" s="1188" t="s">
        <v>554</v>
      </c>
      <c r="D59" s="1189"/>
      <c r="E59" s="1190"/>
      <c r="F59" s="345">
        <v>1431</v>
      </c>
      <c r="G59" s="345">
        <v>4989</v>
      </c>
      <c r="H59" s="346">
        <v>9869</v>
      </c>
    </row>
    <row r="60" spans="2:8" ht="45.75" customHeight="1" x14ac:dyDescent="0.15">
      <c r="B60" s="121"/>
      <c r="C60" s="1188" t="s">
        <v>555</v>
      </c>
      <c r="D60" s="1189"/>
      <c r="E60" s="1190"/>
      <c r="F60" s="345">
        <v>1522</v>
      </c>
      <c r="G60" s="345">
        <v>1446</v>
      </c>
      <c r="H60" s="346">
        <v>1154</v>
      </c>
    </row>
    <row r="61" spans="2:8" ht="45.75" customHeight="1" x14ac:dyDescent="0.15">
      <c r="B61" s="121"/>
      <c r="C61" s="1188" t="s">
        <v>556</v>
      </c>
      <c r="D61" s="1189"/>
      <c r="E61" s="1190"/>
      <c r="F61" s="345">
        <v>821</v>
      </c>
      <c r="G61" s="345">
        <v>852</v>
      </c>
      <c r="H61" s="346">
        <v>1122</v>
      </c>
    </row>
    <row r="62" spans="2:8" ht="45.75" customHeight="1" thickBot="1" x14ac:dyDescent="0.2">
      <c r="B62" s="122"/>
      <c r="C62" s="1191" t="s">
        <v>557</v>
      </c>
      <c r="D62" s="1192"/>
      <c r="E62" s="1193"/>
      <c r="F62" s="347">
        <v>482</v>
      </c>
      <c r="G62" s="347">
        <v>462</v>
      </c>
      <c r="H62" s="348">
        <v>442</v>
      </c>
    </row>
    <row r="63" spans="2:8" ht="52.5" customHeight="1" thickBot="1" x14ac:dyDescent="0.2">
      <c r="B63" s="123"/>
      <c r="C63" s="1194" t="s">
        <v>49</v>
      </c>
      <c r="D63" s="1194"/>
      <c r="E63" s="1195"/>
      <c r="F63" s="349">
        <v>24410</v>
      </c>
      <c r="G63" s="349">
        <v>27994</v>
      </c>
      <c r="H63" s="350">
        <v>33711</v>
      </c>
    </row>
    <row r="64" spans="2:8" x14ac:dyDescent="0.15"/>
  </sheetData>
  <sheetProtection algorithmName="SHA-512" hashValue="Ufd81Hom3Pnfh0LTVcF2B4fi8RSGcEzB+VArdhsPPR65UgjWHcnQy/ZgeJ3uoFuqMKM8iWSyzt6BjEvJ7+NLLg==" saltValue="JPk5gbjJCYlEXbD4LeGR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461335</v>
      </c>
      <c r="E3" s="142"/>
      <c r="F3" s="143">
        <v>63812</v>
      </c>
      <c r="G3" s="144"/>
      <c r="H3" s="145"/>
    </row>
    <row r="4" spans="1:8" x14ac:dyDescent="0.15">
      <c r="A4" s="146"/>
      <c r="B4" s="147"/>
      <c r="C4" s="148"/>
      <c r="D4" s="149">
        <v>46776</v>
      </c>
      <c r="E4" s="150"/>
      <c r="F4" s="151">
        <v>33848</v>
      </c>
      <c r="G4" s="152"/>
      <c r="H4" s="153"/>
    </row>
    <row r="5" spans="1:8" x14ac:dyDescent="0.15">
      <c r="A5" s="134" t="s">
        <v>523</v>
      </c>
      <c r="B5" s="139"/>
      <c r="C5" s="140"/>
      <c r="D5" s="141">
        <v>287112</v>
      </c>
      <c r="E5" s="142"/>
      <c r="F5" s="143">
        <v>71871</v>
      </c>
      <c r="G5" s="144"/>
      <c r="H5" s="145"/>
    </row>
    <row r="6" spans="1:8" x14ac:dyDescent="0.15">
      <c r="A6" s="146"/>
      <c r="B6" s="147"/>
      <c r="C6" s="148"/>
      <c r="D6" s="149">
        <v>28457</v>
      </c>
      <c r="E6" s="150"/>
      <c r="F6" s="151">
        <v>38232</v>
      </c>
      <c r="G6" s="152"/>
      <c r="H6" s="153"/>
    </row>
    <row r="7" spans="1:8" x14ac:dyDescent="0.15">
      <c r="A7" s="134" t="s">
        <v>524</v>
      </c>
      <c r="B7" s="139"/>
      <c r="C7" s="140"/>
      <c r="D7" s="141">
        <v>146785</v>
      </c>
      <c r="E7" s="142"/>
      <c r="F7" s="143">
        <v>71807</v>
      </c>
      <c r="G7" s="144"/>
      <c r="H7" s="145"/>
    </row>
    <row r="8" spans="1:8" x14ac:dyDescent="0.15">
      <c r="A8" s="146"/>
      <c r="B8" s="147"/>
      <c r="C8" s="148"/>
      <c r="D8" s="149">
        <v>37633</v>
      </c>
      <c r="E8" s="150"/>
      <c r="F8" s="151">
        <v>37333</v>
      </c>
      <c r="G8" s="152"/>
      <c r="H8" s="153"/>
    </row>
    <row r="9" spans="1:8" x14ac:dyDescent="0.15">
      <c r="A9" s="134" t="s">
        <v>525</v>
      </c>
      <c r="B9" s="139"/>
      <c r="C9" s="140"/>
      <c r="D9" s="141">
        <v>81844</v>
      </c>
      <c r="E9" s="142"/>
      <c r="F9" s="143">
        <v>80821</v>
      </c>
      <c r="G9" s="144"/>
      <c r="H9" s="145"/>
    </row>
    <row r="10" spans="1:8" x14ac:dyDescent="0.15">
      <c r="A10" s="146"/>
      <c r="B10" s="147"/>
      <c r="C10" s="148"/>
      <c r="D10" s="149">
        <v>44864</v>
      </c>
      <c r="E10" s="150"/>
      <c r="F10" s="151">
        <v>49586</v>
      </c>
      <c r="G10" s="152"/>
      <c r="H10" s="153"/>
    </row>
    <row r="11" spans="1:8" x14ac:dyDescent="0.15">
      <c r="A11" s="134" t="s">
        <v>526</v>
      </c>
      <c r="B11" s="139"/>
      <c r="C11" s="140"/>
      <c r="D11" s="141">
        <v>63642</v>
      </c>
      <c r="E11" s="142"/>
      <c r="F11" s="143">
        <v>79840</v>
      </c>
      <c r="G11" s="144"/>
      <c r="H11" s="145"/>
    </row>
    <row r="12" spans="1:8" x14ac:dyDescent="0.15">
      <c r="A12" s="146"/>
      <c r="B12" s="147"/>
      <c r="C12" s="154"/>
      <c r="D12" s="149">
        <v>27796</v>
      </c>
      <c r="E12" s="150"/>
      <c r="F12" s="151">
        <v>45238</v>
      </c>
      <c r="G12" s="152"/>
      <c r="H12" s="153"/>
    </row>
    <row r="13" spans="1:8" x14ac:dyDescent="0.15">
      <c r="A13" s="134"/>
      <c r="B13" s="139"/>
      <c r="C13" s="140"/>
      <c r="D13" s="141">
        <v>208144</v>
      </c>
      <c r="E13" s="142"/>
      <c r="F13" s="143">
        <v>73630</v>
      </c>
      <c r="G13" s="155"/>
      <c r="H13" s="145"/>
    </row>
    <row r="14" spans="1:8" x14ac:dyDescent="0.15">
      <c r="A14" s="146"/>
      <c r="B14" s="147"/>
      <c r="C14" s="148"/>
      <c r="D14" s="149">
        <v>37105</v>
      </c>
      <c r="E14" s="150"/>
      <c r="F14" s="151">
        <v>40847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19.32</v>
      </c>
      <c r="C19" s="156">
        <f>ROUND(VALUE(SUBSTITUTE(実質収支比率等に係る経年分析!G$48,"▲","-")),2)</f>
        <v>19.940000000000001</v>
      </c>
      <c r="D19" s="156">
        <f>ROUND(VALUE(SUBSTITUTE(実質収支比率等に係る経年分析!H$48,"▲","-")),2)</f>
        <v>13.82</v>
      </c>
      <c r="E19" s="156">
        <f>ROUND(VALUE(SUBSTITUTE(実質収支比率等に係る経年分析!I$48,"▲","-")),2)</f>
        <v>6.58</v>
      </c>
      <c r="F19" s="156">
        <f>ROUND(VALUE(SUBSTITUTE(実質収支比率等に係る経年分析!J$48,"▲","-")),2)</f>
        <v>11.25</v>
      </c>
    </row>
    <row r="20" spans="1:11" x14ac:dyDescent="0.15">
      <c r="A20" s="156" t="s">
        <v>53</v>
      </c>
      <c r="B20" s="156">
        <f>ROUND(VALUE(SUBSTITUTE(実質収支比率等に係る経年分析!F$47,"▲","-")),2)</f>
        <v>63.1</v>
      </c>
      <c r="C20" s="156">
        <f>ROUND(VALUE(SUBSTITUTE(実質収支比率等に係る経年分析!G$47,"▲","-")),2)</f>
        <v>70.099999999999994</v>
      </c>
      <c r="D20" s="156">
        <f>ROUND(VALUE(SUBSTITUTE(実質収支比率等に係る経年分析!H$47,"▲","-")),2)</f>
        <v>65.75</v>
      </c>
      <c r="E20" s="156">
        <f>ROUND(VALUE(SUBSTITUTE(実質収支比率等に係る経年分析!I$47,"▲","-")),2)</f>
        <v>52.67</v>
      </c>
      <c r="F20" s="156">
        <f>ROUND(VALUE(SUBSTITUTE(実質収支比率等に係る経年分析!J$47,"▲","-")),2)</f>
        <v>41.48</v>
      </c>
    </row>
    <row r="21" spans="1:11" x14ac:dyDescent="0.15">
      <c r="A21" s="156" t="s">
        <v>54</v>
      </c>
      <c r="B21" s="156">
        <f>IF(ISNUMBER(VALUE(SUBSTITUTE(実質収支比率等に係る経年分析!F$49,"▲","-"))),ROUND(VALUE(SUBSTITUTE(実質収支比率等に係る経年分析!F$49,"▲","-")),2),NA())</f>
        <v>-36.19</v>
      </c>
      <c r="C21" s="156">
        <f>IF(ISNUMBER(VALUE(SUBSTITUTE(実質収支比率等に係る経年分析!G$49,"▲","-"))),ROUND(VALUE(SUBSTITUTE(実質収支比率等に係る経年分析!G$49,"▲","-")),2),NA())</f>
        <v>44.09</v>
      </c>
      <c r="D21" s="156">
        <f>IF(ISNUMBER(VALUE(SUBSTITUTE(実質収支比率等に係る経年分析!H$49,"▲","-"))),ROUND(VALUE(SUBSTITUTE(実質収支比率等に係る経年分析!H$49,"▲","-")),2),NA())</f>
        <v>-24.67</v>
      </c>
      <c r="E21" s="156">
        <f>IF(ISNUMBER(VALUE(SUBSTITUTE(実質収支比率等に係る経年分析!I$49,"▲","-"))),ROUND(VALUE(SUBSTITUTE(実質収支比率等に係る経年分析!I$49,"▲","-")),2),NA())</f>
        <v>-27.93</v>
      </c>
      <c r="F21" s="156">
        <f>IF(ISNUMBER(VALUE(SUBSTITUTE(実質収支比率等に係る経年分析!J$49,"▲","-"))),ROUND(VALUE(SUBSTITUTE(実質収支比率等に係る経年分析!J$49,"▲","-")),2),NA())</f>
        <v>-8.31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0.14000000000000001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簡易水道事業会計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0.13</v>
      </c>
    </row>
    <row r="30" spans="1:11" x14ac:dyDescent="0.15">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0.79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0.63</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1.64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2.44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1.84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0.97</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1.04</v>
      </c>
    </row>
    <row r="33" spans="1:16" x14ac:dyDescent="0.15">
      <c r="A33" s="157" t="str">
        <f>IF(連結実質赤字比率に係る赤字・黒字の構成分析!C$37="",NA(),連結実質赤字比率に係る赤字・黒字の構成分析!C$37)</f>
        <v>ガス事業会計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1.08</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6.35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7.26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6.96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19.309999999999999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19.93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13.82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6.58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11.25</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4.58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18.47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19.13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13.06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3097</v>
      </c>
      <c r="E42" s="158"/>
      <c r="F42" s="158"/>
      <c r="G42" s="158">
        <f>'実質公債費比率（分子）の構造'!L$52</f>
        <v>2903</v>
      </c>
      <c r="H42" s="158"/>
      <c r="I42" s="158"/>
      <c r="J42" s="158">
        <f>'実質公債費比率（分子）の構造'!M$52</f>
        <v>2842</v>
      </c>
      <c r="K42" s="158"/>
      <c r="L42" s="158"/>
      <c r="M42" s="158">
        <f>'実質公債費比率（分子）の構造'!N$52</f>
        <v>2802</v>
      </c>
      <c r="N42" s="158"/>
      <c r="O42" s="158"/>
      <c r="P42" s="158">
        <f>'実質公債費比率（分子）の構造'!O$52</f>
        <v>2880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1</v>
      </c>
      <c r="O43" s="158"/>
      <c r="P43" s="158"/>
    </row>
    <row r="44" spans="1:16" x14ac:dyDescent="0.15">
      <c r="A44" s="158" t="s">
        <v>62</v>
      </c>
      <c r="B44" s="158">
        <f>'実質公債費比率（分子）の構造'!K$50</f>
        <v>0</v>
      </c>
      <c r="C44" s="158"/>
      <c r="D44" s="158"/>
      <c r="E44" s="158">
        <f>'実質公債費比率（分子）の構造'!L$50</f>
        <v>1</v>
      </c>
      <c r="F44" s="158"/>
      <c r="G44" s="158"/>
      <c r="H44" s="158">
        <f>'実質公債費比率（分子）の構造'!M$50</f>
        <v>1</v>
      </c>
      <c r="I44" s="158"/>
      <c r="J44" s="158"/>
      <c r="K44" s="158">
        <f>'実質公債費比率（分子）の構造'!N$50</f>
        <v>2</v>
      </c>
      <c r="L44" s="158"/>
      <c r="M44" s="158"/>
      <c r="N44" s="158">
        <f>'実質公債費比率（分子）の構造'!O$50</f>
        <v>2</v>
      </c>
      <c r="O44" s="158"/>
      <c r="P44" s="158"/>
    </row>
    <row r="45" spans="1:16" x14ac:dyDescent="0.15">
      <c r="A45" s="158" t="s">
        <v>63</v>
      </c>
      <c r="B45" s="158">
        <f>'実質公債費比率（分子）の構造'!K$49</f>
        <v>65</v>
      </c>
      <c r="C45" s="158"/>
      <c r="D45" s="158"/>
      <c r="E45" s="158">
        <f>'実質公債費比率（分子）の構造'!L$49</f>
        <v>53</v>
      </c>
      <c r="F45" s="158"/>
      <c r="G45" s="158"/>
      <c r="H45" s="158">
        <f>'実質公債費比率（分子）の構造'!M$49</f>
        <v>41</v>
      </c>
      <c r="I45" s="158"/>
      <c r="J45" s="158"/>
      <c r="K45" s="158">
        <f>'実質公債費比率（分子）の構造'!N$49</f>
        <v>34</v>
      </c>
      <c r="L45" s="158"/>
      <c r="M45" s="158"/>
      <c r="N45" s="158">
        <f>'実質公債費比率（分子）の構造'!O$49</f>
        <v>28</v>
      </c>
      <c r="O45" s="158"/>
      <c r="P45" s="158"/>
    </row>
    <row r="46" spans="1:16" x14ac:dyDescent="0.15">
      <c r="A46" s="158" t="s">
        <v>64</v>
      </c>
      <c r="B46" s="158">
        <f>'実質公債費比率（分子）の構造'!K$48</f>
        <v>1113</v>
      </c>
      <c r="C46" s="158"/>
      <c r="D46" s="158"/>
      <c r="E46" s="158">
        <f>'実質公債費比率（分子）の構造'!L$48</f>
        <v>831</v>
      </c>
      <c r="F46" s="158"/>
      <c r="G46" s="158"/>
      <c r="H46" s="158">
        <f>'実質公債費比率（分子）の構造'!M$48</f>
        <v>808</v>
      </c>
      <c r="I46" s="158"/>
      <c r="J46" s="158"/>
      <c r="K46" s="158">
        <f>'実質公債費比率（分子）の構造'!N$48</f>
        <v>757</v>
      </c>
      <c r="L46" s="158"/>
      <c r="M46" s="158"/>
      <c r="N46" s="158">
        <f>'実質公債費比率（分子）の構造'!O$48</f>
        <v>729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3308</v>
      </c>
      <c r="C49" s="158"/>
      <c r="D49" s="158"/>
      <c r="E49" s="158">
        <f>'実質公債費比率（分子）の構造'!L$45</f>
        <v>3475</v>
      </c>
      <c r="F49" s="158"/>
      <c r="G49" s="158"/>
      <c r="H49" s="158">
        <f>'実質公債費比率（分子）の構造'!M$45</f>
        <v>3243</v>
      </c>
      <c r="I49" s="158"/>
      <c r="J49" s="158"/>
      <c r="K49" s="158">
        <f>'実質公債費比率（分子）の構造'!N$45</f>
        <v>3307</v>
      </c>
      <c r="L49" s="158"/>
      <c r="M49" s="158"/>
      <c r="N49" s="158">
        <f>'実質公債費比率（分子）の構造'!O$45</f>
        <v>3464</v>
      </c>
      <c r="O49" s="158"/>
      <c r="P49" s="158"/>
    </row>
    <row r="50" spans="1:16" x14ac:dyDescent="0.15">
      <c r="A50" s="158" t="s">
        <v>67</v>
      </c>
      <c r="B50" s="158" t="e">
        <f>NA()</f>
        <v>#N/A</v>
      </c>
      <c r="C50" s="158">
        <f>IF(ISNUMBER('実質公債費比率（分子）の構造'!K$53),'実質公債費比率（分子）の構造'!K$53,NA())</f>
        <v>1389</v>
      </c>
      <c r="D50" s="158" t="e">
        <f>NA()</f>
        <v>#N/A</v>
      </c>
      <c r="E50" s="158" t="e">
        <f>NA()</f>
        <v>#N/A</v>
      </c>
      <c r="F50" s="158">
        <f>IF(ISNUMBER('実質公債費比率（分子）の構造'!L$53),'実質公債費比率（分子）の構造'!L$53,NA())</f>
        <v>1457</v>
      </c>
      <c r="G50" s="158" t="e">
        <f>NA()</f>
        <v>#N/A</v>
      </c>
      <c r="H50" s="158" t="e">
        <f>NA()</f>
        <v>#N/A</v>
      </c>
      <c r="I50" s="158">
        <f>IF(ISNUMBER('実質公債費比率（分子）の構造'!M$53),'実質公債費比率（分子）の構造'!M$53,NA())</f>
        <v>1251</v>
      </c>
      <c r="J50" s="158" t="e">
        <f>NA()</f>
        <v>#N/A</v>
      </c>
      <c r="K50" s="158" t="e">
        <f>NA()</f>
        <v>#N/A</v>
      </c>
      <c r="L50" s="158">
        <f>IF(ISNUMBER('実質公債費比率（分子）の構造'!N$53),'実質公債費比率（分子）の構造'!N$53,NA())</f>
        <v>1298</v>
      </c>
      <c r="M50" s="158" t="e">
        <f>NA()</f>
        <v>#N/A</v>
      </c>
      <c r="N50" s="158" t="e">
        <f>NA()</f>
        <v>#N/A</v>
      </c>
      <c r="O50" s="158">
        <f>IF(ISNUMBER('実質公債費比率（分子）の構造'!O$53),'実質公債費比率（分子）の構造'!O$53,NA())</f>
        <v>1344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27475</v>
      </c>
      <c r="E56" s="157"/>
      <c r="F56" s="157"/>
      <c r="G56" s="157">
        <f>'将来負担比率（分子）の構造'!J$52</f>
        <v>27413</v>
      </c>
      <c r="H56" s="157"/>
      <c r="I56" s="157"/>
      <c r="J56" s="157">
        <f>'将来負担比率（分子）の構造'!K$52</f>
        <v>26546</v>
      </c>
      <c r="K56" s="157"/>
      <c r="L56" s="157"/>
      <c r="M56" s="157">
        <f>'将来負担比率（分子）の構造'!L$52</f>
        <v>25327</v>
      </c>
      <c r="N56" s="157"/>
      <c r="O56" s="157"/>
      <c r="P56" s="157">
        <f>'将来負担比率（分子）の構造'!M$52</f>
        <v>24359</v>
      </c>
    </row>
    <row r="57" spans="1:16" x14ac:dyDescent="0.15">
      <c r="A57" s="157" t="s">
        <v>42</v>
      </c>
      <c r="B57" s="157"/>
      <c r="C57" s="157"/>
      <c r="D57" s="157">
        <f>'将来負担比率（分子）の構造'!I$51</f>
        <v>8529</v>
      </c>
      <c r="E57" s="157"/>
      <c r="F57" s="157"/>
      <c r="G57" s="157">
        <f>'将来負担比率（分子）の構造'!J$51</f>
        <v>2537</v>
      </c>
      <c r="H57" s="157"/>
      <c r="I57" s="157"/>
      <c r="J57" s="157">
        <f>'将来負担比率（分子）の構造'!K$51</f>
        <v>2709</v>
      </c>
      <c r="K57" s="157"/>
      <c r="L57" s="157"/>
      <c r="M57" s="157">
        <f>'将来負担比率（分子）の構造'!L$51</f>
        <v>2461</v>
      </c>
      <c r="N57" s="157"/>
      <c r="O57" s="157"/>
      <c r="P57" s="157">
        <f>'将来負担比率（分子）の構造'!M$51</f>
        <v>2534</v>
      </c>
    </row>
    <row r="58" spans="1:16" x14ac:dyDescent="0.15">
      <c r="A58" s="157" t="s">
        <v>41</v>
      </c>
      <c r="B58" s="157"/>
      <c r="C58" s="157"/>
      <c r="D58" s="157">
        <f>'将来負担比率（分子）の構造'!I$50</f>
        <v>25410</v>
      </c>
      <c r="E58" s="157"/>
      <c r="F58" s="157"/>
      <c r="G58" s="157">
        <f>'将来負担比率（分子）の構造'!J$50</f>
        <v>21058</v>
      </c>
      <c r="H58" s="157"/>
      <c r="I58" s="157"/>
      <c r="J58" s="157">
        <f>'将来負担比率（分子）の構造'!K$50</f>
        <v>23650</v>
      </c>
      <c r="K58" s="157"/>
      <c r="L58" s="157"/>
      <c r="M58" s="157">
        <f>'将来負担比率（分子）の構造'!L$50</f>
        <v>27230</v>
      </c>
      <c r="N58" s="157"/>
      <c r="O58" s="157"/>
      <c r="P58" s="157">
        <f>'将来負担比率（分子）の構造'!M$50</f>
        <v>33588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19</v>
      </c>
      <c r="C61" s="157"/>
      <c r="D61" s="157"/>
      <c r="E61" s="157">
        <f>'将来負担比率（分子）の構造'!J$46</f>
        <v>10</v>
      </c>
      <c r="F61" s="157"/>
      <c r="G61" s="157"/>
      <c r="H61" s="157" t="str">
        <f>'将来負担比率（分子）の構造'!K$46</f>
        <v>-</v>
      </c>
      <c r="I61" s="157"/>
      <c r="J61" s="157"/>
      <c r="K61" s="157">
        <f>'将来負担比率（分子）の構造'!L$46</f>
        <v>21</v>
      </c>
      <c r="L61" s="157"/>
      <c r="M61" s="157"/>
      <c r="N61" s="157">
        <f>'将来負担比率（分子）の構造'!M$46</f>
        <v>29</v>
      </c>
      <c r="O61" s="157"/>
      <c r="P61" s="157"/>
    </row>
    <row r="62" spans="1:16" x14ac:dyDescent="0.15">
      <c r="A62" s="157" t="s">
        <v>35</v>
      </c>
      <c r="B62" s="157">
        <f>'将来負担比率（分子）の構造'!I$45</f>
        <v>4571</v>
      </c>
      <c r="C62" s="157"/>
      <c r="D62" s="157"/>
      <c r="E62" s="157">
        <f>'将来負担比率（分子）の構造'!J$45</f>
        <v>4643</v>
      </c>
      <c r="F62" s="157"/>
      <c r="G62" s="157"/>
      <c r="H62" s="157">
        <f>'将来負担比率（分子）の構造'!K$45</f>
        <v>4257</v>
      </c>
      <c r="I62" s="157"/>
      <c r="J62" s="157"/>
      <c r="K62" s="157">
        <f>'将来負担比率（分子）の構造'!L$45</f>
        <v>4160</v>
      </c>
      <c r="L62" s="157"/>
      <c r="M62" s="157"/>
      <c r="N62" s="157">
        <f>'将来負担比率（分子）の構造'!M$45</f>
        <v>3992</v>
      </c>
      <c r="O62" s="157"/>
      <c r="P62" s="157"/>
    </row>
    <row r="63" spans="1:16" x14ac:dyDescent="0.15">
      <c r="A63" s="157" t="s">
        <v>34</v>
      </c>
      <c r="B63" s="157">
        <f>'将来負担比率（分子）の構造'!I$44</f>
        <v>171</v>
      </c>
      <c r="C63" s="157"/>
      <c r="D63" s="157"/>
      <c r="E63" s="157">
        <f>'将来負担比率（分子）の構造'!J$44</f>
        <v>118</v>
      </c>
      <c r="F63" s="157"/>
      <c r="G63" s="157"/>
      <c r="H63" s="157">
        <f>'将来負担比率（分子）の構造'!K$44</f>
        <v>77</v>
      </c>
      <c r="I63" s="157"/>
      <c r="J63" s="157"/>
      <c r="K63" s="157">
        <f>'将来負担比率（分子）の構造'!L$44</f>
        <v>79</v>
      </c>
      <c r="L63" s="157"/>
      <c r="M63" s="157"/>
      <c r="N63" s="157">
        <f>'将来負担比率（分子）の構造'!M$44</f>
        <v>400</v>
      </c>
      <c r="O63" s="157"/>
      <c r="P63" s="157"/>
    </row>
    <row r="64" spans="1:16" x14ac:dyDescent="0.15">
      <c r="A64" s="157" t="s">
        <v>33</v>
      </c>
      <c r="B64" s="157">
        <f>'将来負担比率（分子）の構造'!I$43</f>
        <v>12233</v>
      </c>
      <c r="C64" s="157"/>
      <c r="D64" s="157"/>
      <c r="E64" s="157">
        <f>'将来負担比率（分子）の構造'!J$43</f>
        <v>11438</v>
      </c>
      <c r="F64" s="157"/>
      <c r="G64" s="157"/>
      <c r="H64" s="157">
        <f>'将来負担比率（分子）の構造'!K$43</f>
        <v>10453</v>
      </c>
      <c r="I64" s="157"/>
      <c r="J64" s="157"/>
      <c r="K64" s="157">
        <f>'将来負担比率（分子）の構造'!L$43</f>
        <v>9190</v>
      </c>
      <c r="L64" s="157"/>
      <c r="M64" s="157"/>
      <c r="N64" s="157">
        <f>'将来負担比率（分子）の構造'!M$43</f>
        <v>8187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39574</v>
      </c>
      <c r="C66" s="157"/>
      <c r="D66" s="157"/>
      <c r="E66" s="157">
        <f>'将来負担比率（分子）の構造'!J$41</f>
        <v>30643</v>
      </c>
      <c r="F66" s="157"/>
      <c r="G66" s="157"/>
      <c r="H66" s="157">
        <f>'将来負担比率（分子）の構造'!K$41</f>
        <v>30257</v>
      </c>
      <c r="I66" s="157"/>
      <c r="J66" s="157"/>
      <c r="K66" s="157">
        <f>'将来負担比率（分子）の構造'!L$41</f>
        <v>29872</v>
      </c>
      <c r="L66" s="157"/>
      <c r="M66" s="157"/>
      <c r="N66" s="157">
        <f>'将来負担比率（分子）の構造'!M$41</f>
        <v>29248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12190</v>
      </c>
      <c r="C72" s="161">
        <f>基金残高に係る経年分析!G55</f>
        <v>9710</v>
      </c>
      <c r="D72" s="161">
        <f>基金残高に係る経年分析!H55</f>
        <v>7865</v>
      </c>
    </row>
    <row r="73" spans="1:16" x14ac:dyDescent="0.15">
      <c r="A73" s="160" t="s">
        <v>74</v>
      </c>
      <c r="B73" s="161">
        <f>基金残高に係る経年分析!F56</f>
        <v>4</v>
      </c>
      <c r="C73" s="161">
        <f>基金残高に係る経年分析!G56</f>
        <v>4</v>
      </c>
      <c r="D73" s="161">
        <f>基金残高に係る経年分析!H56</f>
        <v>174</v>
      </c>
    </row>
    <row r="74" spans="1:16" x14ac:dyDescent="0.15">
      <c r="A74" s="160" t="s">
        <v>75</v>
      </c>
      <c r="B74" s="161">
        <f>基金残高に係る経年分析!F57</f>
        <v>12216</v>
      </c>
      <c r="C74" s="161">
        <f>基金残高に係る経年分析!G57</f>
        <v>18280</v>
      </c>
      <c r="D74" s="161">
        <f>基金残高に係る経年分析!H57</f>
        <v>25672</v>
      </c>
    </row>
  </sheetData>
  <sheetProtection algorithmName="SHA-512" hashValue="A+yf+MS3uz4xqw5sEr7H5LEs36+FHmhffqS0rAvNr4Hbrk/y6erSsBzZ5TjEun2YYY5iwUA7Gy7KPXEwaJOdqQ==" saltValue="8+Qy/wecJNJobL6kmNGQ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7128605</v>
      </c>
      <c r="S5" s="664"/>
      <c r="T5" s="664"/>
      <c r="U5" s="664"/>
      <c r="V5" s="664"/>
      <c r="W5" s="664"/>
      <c r="X5" s="664"/>
      <c r="Y5" s="689"/>
      <c r="Z5" s="702">
        <v>13.9</v>
      </c>
      <c r="AA5" s="702"/>
      <c r="AB5" s="702"/>
      <c r="AC5" s="702"/>
      <c r="AD5" s="703">
        <v>6878647</v>
      </c>
      <c r="AE5" s="703"/>
      <c r="AF5" s="703"/>
      <c r="AG5" s="703"/>
      <c r="AH5" s="703"/>
      <c r="AI5" s="703"/>
      <c r="AJ5" s="703"/>
      <c r="AK5" s="703"/>
      <c r="AL5" s="690">
        <v>36.200000000000003</v>
      </c>
      <c r="AM5" s="672"/>
      <c r="AN5" s="672"/>
      <c r="AO5" s="691"/>
      <c r="AP5" s="666" t="s">
        <v>216</v>
      </c>
      <c r="AQ5" s="667"/>
      <c r="AR5" s="667"/>
      <c r="AS5" s="667"/>
      <c r="AT5" s="667"/>
      <c r="AU5" s="667"/>
      <c r="AV5" s="667"/>
      <c r="AW5" s="667"/>
      <c r="AX5" s="667"/>
      <c r="AY5" s="667"/>
      <c r="AZ5" s="667"/>
      <c r="BA5" s="667"/>
      <c r="BB5" s="667"/>
      <c r="BC5" s="667"/>
      <c r="BD5" s="667"/>
      <c r="BE5" s="667"/>
      <c r="BF5" s="668"/>
      <c r="BG5" s="608">
        <v>6869822</v>
      </c>
      <c r="BH5" s="609"/>
      <c r="BI5" s="609"/>
      <c r="BJ5" s="609"/>
      <c r="BK5" s="609"/>
      <c r="BL5" s="609"/>
      <c r="BM5" s="609"/>
      <c r="BN5" s="610"/>
      <c r="BO5" s="646">
        <v>96.4</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343108</v>
      </c>
      <c r="S6" s="609"/>
      <c r="T6" s="609"/>
      <c r="U6" s="609"/>
      <c r="V6" s="609"/>
      <c r="W6" s="609"/>
      <c r="X6" s="609"/>
      <c r="Y6" s="610"/>
      <c r="Z6" s="646">
        <v>0.7</v>
      </c>
      <c r="AA6" s="646"/>
      <c r="AB6" s="646"/>
      <c r="AC6" s="646"/>
      <c r="AD6" s="647">
        <v>343108</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6869822</v>
      </c>
      <c r="BH6" s="609"/>
      <c r="BI6" s="609"/>
      <c r="BJ6" s="609"/>
      <c r="BK6" s="609"/>
      <c r="BL6" s="609"/>
      <c r="BM6" s="609"/>
      <c r="BN6" s="610"/>
      <c r="BO6" s="646">
        <v>96.4</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260405</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260405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2191</v>
      </c>
      <c r="S7" s="609"/>
      <c r="T7" s="609"/>
      <c r="U7" s="609"/>
      <c r="V7" s="609"/>
      <c r="W7" s="609"/>
      <c r="X7" s="609"/>
      <c r="Y7" s="610"/>
      <c r="Z7" s="646">
        <v>0</v>
      </c>
      <c r="AA7" s="646"/>
      <c r="AB7" s="646"/>
      <c r="AC7" s="646"/>
      <c r="AD7" s="647">
        <v>2191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2562434</v>
      </c>
      <c r="BH7" s="609"/>
      <c r="BI7" s="609"/>
      <c r="BJ7" s="609"/>
      <c r="BK7" s="609"/>
      <c r="BL7" s="609"/>
      <c r="BM7" s="609"/>
      <c r="BN7" s="610"/>
      <c r="BO7" s="646">
        <v>35.9</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16416201</v>
      </c>
      <c r="CS7" s="609"/>
      <c r="CT7" s="609"/>
      <c r="CU7" s="609"/>
      <c r="CV7" s="609"/>
      <c r="CW7" s="609"/>
      <c r="CX7" s="609"/>
      <c r="CY7" s="610"/>
      <c r="CZ7" s="646">
        <v>33.5</v>
      </c>
      <c r="DA7" s="646"/>
      <c r="DB7" s="646"/>
      <c r="DC7" s="646"/>
      <c r="DD7" s="614">
        <v>409124</v>
      </c>
      <c r="DE7" s="609"/>
      <c r="DF7" s="609"/>
      <c r="DG7" s="609"/>
      <c r="DH7" s="609"/>
      <c r="DI7" s="609"/>
      <c r="DJ7" s="609"/>
      <c r="DK7" s="609"/>
      <c r="DL7" s="609"/>
      <c r="DM7" s="609"/>
      <c r="DN7" s="609"/>
      <c r="DO7" s="609"/>
      <c r="DP7" s="610"/>
      <c r="DQ7" s="614">
        <v>15467148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37129</v>
      </c>
      <c r="S8" s="609"/>
      <c r="T8" s="609"/>
      <c r="U8" s="609"/>
      <c r="V8" s="609"/>
      <c r="W8" s="609"/>
      <c r="X8" s="609"/>
      <c r="Y8" s="610"/>
      <c r="Z8" s="646">
        <v>0.1</v>
      </c>
      <c r="AA8" s="646"/>
      <c r="AB8" s="646"/>
      <c r="AC8" s="646"/>
      <c r="AD8" s="647">
        <v>37129</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87140</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10422876</v>
      </c>
      <c r="CS8" s="609"/>
      <c r="CT8" s="609"/>
      <c r="CU8" s="609"/>
      <c r="CV8" s="609"/>
      <c r="CW8" s="609"/>
      <c r="CX8" s="609"/>
      <c r="CY8" s="610"/>
      <c r="CZ8" s="646">
        <v>21.3</v>
      </c>
      <c r="DA8" s="646"/>
      <c r="DB8" s="646"/>
      <c r="DC8" s="646"/>
      <c r="DD8" s="614">
        <v>14615</v>
      </c>
      <c r="DE8" s="609"/>
      <c r="DF8" s="609"/>
      <c r="DG8" s="609"/>
      <c r="DH8" s="609"/>
      <c r="DI8" s="609"/>
      <c r="DJ8" s="609"/>
      <c r="DK8" s="609"/>
      <c r="DL8" s="609"/>
      <c r="DM8" s="609"/>
      <c r="DN8" s="609"/>
      <c r="DO8" s="609"/>
      <c r="DP8" s="610"/>
      <c r="DQ8" s="614">
        <v>6405473</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49380</v>
      </c>
      <c r="S9" s="609"/>
      <c r="T9" s="609"/>
      <c r="U9" s="609"/>
      <c r="V9" s="609"/>
      <c r="W9" s="609"/>
      <c r="X9" s="609"/>
      <c r="Y9" s="610"/>
      <c r="Z9" s="646">
        <v>0.1</v>
      </c>
      <c r="AA9" s="646"/>
      <c r="AB9" s="646"/>
      <c r="AC9" s="646"/>
      <c r="AD9" s="647">
        <v>49380</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2169730</v>
      </c>
      <c r="BH9" s="609"/>
      <c r="BI9" s="609"/>
      <c r="BJ9" s="609"/>
      <c r="BK9" s="609"/>
      <c r="BL9" s="609"/>
      <c r="BM9" s="609"/>
      <c r="BN9" s="610"/>
      <c r="BO9" s="646">
        <v>30.4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3610298</v>
      </c>
      <c r="CS9" s="609"/>
      <c r="CT9" s="609"/>
      <c r="CU9" s="609"/>
      <c r="CV9" s="609"/>
      <c r="CW9" s="609"/>
      <c r="CX9" s="609"/>
      <c r="CY9" s="610"/>
      <c r="CZ9" s="646">
        <v>7.4</v>
      </c>
      <c r="DA9" s="646"/>
      <c r="DB9" s="646"/>
      <c r="DC9" s="646"/>
      <c r="DD9" s="614">
        <v>318609</v>
      </c>
      <c r="DE9" s="609"/>
      <c r="DF9" s="609"/>
      <c r="DG9" s="609"/>
      <c r="DH9" s="609"/>
      <c r="DI9" s="609"/>
      <c r="DJ9" s="609"/>
      <c r="DK9" s="609"/>
      <c r="DL9" s="609"/>
      <c r="DM9" s="609"/>
      <c r="DN9" s="609"/>
      <c r="DO9" s="609"/>
      <c r="DP9" s="610"/>
      <c r="DQ9" s="614">
        <v>2978764</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168674</v>
      </c>
      <c r="BH10" s="609"/>
      <c r="BI10" s="609"/>
      <c r="BJ10" s="609"/>
      <c r="BK10" s="609"/>
      <c r="BL10" s="609"/>
      <c r="BM10" s="609"/>
      <c r="BN10" s="610"/>
      <c r="BO10" s="646">
        <v>2.4</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221504</v>
      </c>
      <c r="CS10" s="609"/>
      <c r="CT10" s="609"/>
      <c r="CU10" s="609"/>
      <c r="CV10" s="609"/>
      <c r="CW10" s="609"/>
      <c r="CX10" s="609"/>
      <c r="CY10" s="610"/>
      <c r="CZ10" s="646">
        <v>0.5</v>
      </c>
      <c r="DA10" s="646"/>
      <c r="DB10" s="646"/>
      <c r="DC10" s="646"/>
      <c r="DD10" s="614" t="s">
        <v>122</v>
      </c>
      <c r="DE10" s="609"/>
      <c r="DF10" s="609"/>
      <c r="DG10" s="609"/>
      <c r="DH10" s="609"/>
      <c r="DI10" s="609"/>
      <c r="DJ10" s="609"/>
      <c r="DK10" s="609"/>
      <c r="DL10" s="609"/>
      <c r="DM10" s="609"/>
      <c r="DN10" s="609"/>
      <c r="DO10" s="609"/>
      <c r="DP10" s="610"/>
      <c r="DQ10" s="614">
        <v>21047</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1600629</v>
      </c>
      <c r="S11" s="609"/>
      <c r="T11" s="609"/>
      <c r="U11" s="609"/>
      <c r="V11" s="609"/>
      <c r="W11" s="609"/>
      <c r="X11" s="609"/>
      <c r="Y11" s="610"/>
      <c r="Z11" s="611">
        <v>3.1</v>
      </c>
      <c r="AA11" s="612"/>
      <c r="AB11" s="612"/>
      <c r="AC11" s="613"/>
      <c r="AD11" s="614">
        <v>1600629</v>
      </c>
      <c r="AE11" s="609"/>
      <c r="AF11" s="609"/>
      <c r="AG11" s="609"/>
      <c r="AH11" s="609"/>
      <c r="AI11" s="609"/>
      <c r="AJ11" s="609"/>
      <c r="AK11" s="610"/>
      <c r="AL11" s="611">
        <v>8.4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136890</v>
      </c>
      <c r="BH11" s="609"/>
      <c r="BI11" s="609"/>
      <c r="BJ11" s="609"/>
      <c r="BK11" s="609"/>
      <c r="BL11" s="609"/>
      <c r="BM11" s="609"/>
      <c r="BN11" s="610"/>
      <c r="BO11" s="646">
        <v>1.9</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1300242</v>
      </c>
      <c r="CS11" s="609"/>
      <c r="CT11" s="609"/>
      <c r="CU11" s="609"/>
      <c r="CV11" s="609"/>
      <c r="CW11" s="609"/>
      <c r="CX11" s="609"/>
      <c r="CY11" s="610"/>
      <c r="CZ11" s="646">
        <v>2.7</v>
      </c>
      <c r="DA11" s="646"/>
      <c r="DB11" s="646"/>
      <c r="DC11" s="646"/>
      <c r="DD11" s="614">
        <v>471399</v>
      </c>
      <c r="DE11" s="609"/>
      <c r="DF11" s="609"/>
      <c r="DG11" s="609"/>
      <c r="DH11" s="609"/>
      <c r="DI11" s="609"/>
      <c r="DJ11" s="609"/>
      <c r="DK11" s="609"/>
      <c r="DL11" s="609"/>
      <c r="DM11" s="609"/>
      <c r="DN11" s="609"/>
      <c r="DO11" s="609"/>
      <c r="DP11" s="610"/>
      <c r="DQ11" s="614">
        <v>674874</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1562</v>
      </c>
      <c r="S12" s="609"/>
      <c r="T12" s="609"/>
      <c r="U12" s="609"/>
      <c r="V12" s="609"/>
      <c r="W12" s="609"/>
      <c r="X12" s="609"/>
      <c r="Y12" s="610"/>
      <c r="Z12" s="646">
        <v>0</v>
      </c>
      <c r="AA12" s="646"/>
      <c r="AB12" s="646"/>
      <c r="AC12" s="646"/>
      <c r="AD12" s="647">
        <v>1562</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3603332</v>
      </c>
      <c r="BH12" s="609"/>
      <c r="BI12" s="609"/>
      <c r="BJ12" s="609"/>
      <c r="BK12" s="609"/>
      <c r="BL12" s="609"/>
      <c r="BM12" s="609"/>
      <c r="BN12" s="610"/>
      <c r="BO12" s="646">
        <v>50.5</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2056607</v>
      </c>
      <c r="CS12" s="609"/>
      <c r="CT12" s="609"/>
      <c r="CU12" s="609"/>
      <c r="CV12" s="609"/>
      <c r="CW12" s="609"/>
      <c r="CX12" s="609"/>
      <c r="CY12" s="610"/>
      <c r="CZ12" s="646">
        <v>4.2</v>
      </c>
      <c r="DA12" s="646"/>
      <c r="DB12" s="646"/>
      <c r="DC12" s="646"/>
      <c r="DD12" s="614">
        <v>830740</v>
      </c>
      <c r="DE12" s="609"/>
      <c r="DF12" s="609"/>
      <c r="DG12" s="609"/>
      <c r="DH12" s="609"/>
      <c r="DI12" s="609"/>
      <c r="DJ12" s="609"/>
      <c r="DK12" s="609"/>
      <c r="DL12" s="609"/>
      <c r="DM12" s="609"/>
      <c r="DN12" s="609"/>
      <c r="DO12" s="609"/>
      <c r="DP12" s="610"/>
      <c r="DQ12" s="614">
        <v>867309</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3582318</v>
      </c>
      <c r="BH13" s="609"/>
      <c r="BI13" s="609"/>
      <c r="BJ13" s="609"/>
      <c r="BK13" s="609"/>
      <c r="BL13" s="609"/>
      <c r="BM13" s="609"/>
      <c r="BN13" s="610"/>
      <c r="BO13" s="646">
        <v>50.3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5822985</v>
      </c>
      <c r="CS13" s="609"/>
      <c r="CT13" s="609"/>
      <c r="CU13" s="609"/>
      <c r="CV13" s="609"/>
      <c r="CW13" s="609"/>
      <c r="CX13" s="609"/>
      <c r="CY13" s="610"/>
      <c r="CZ13" s="646">
        <v>11.9</v>
      </c>
      <c r="DA13" s="646"/>
      <c r="DB13" s="646"/>
      <c r="DC13" s="646"/>
      <c r="DD13" s="614">
        <v>1221762</v>
      </c>
      <c r="DE13" s="609"/>
      <c r="DF13" s="609"/>
      <c r="DG13" s="609"/>
      <c r="DH13" s="609"/>
      <c r="DI13" s="609"/>
      <c r="DJ13" s="609"/>
      <c r="DK13" s="609"/>
      <c r="DL13" s="609"/>
      <c r="DM13" s="609"/>
      <c r="DN13" s="609"/>
      <c r="DO13" s="609"/>
      <c r="DP13" s="610"/>
      <c r="DQ13" s="614">
        <v>4025584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224946</v>
      </c>
      <c r="BH14" s="609"/>
      <c r="BI14" s="609"/>
      <c r="BJ14" s="609"/>
      <c r="BK14" s="609"/>
      <c r="BL14" s="609"/>
      <c r="BM14" s="609"/>
      <c r="BN14" s="610"/>
      <c r="BO14" s="646">
        <v>3.2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1635289</v>
      </c>
      <c r="CS14" s="609"/>
      <c r="CT14" s="609"/>
      <c r="CU14" s="609"/>
      <c r="CV14" s="609"/>
      <c r="CW14" s="609"/>
      <c r="CX14" s="609"/>
      <c r="CY14" s="610"/>
      <c r="CZ14" s="646">
        <v>3.3</v>
      </c>
      <c r="DA14" s="646"/>
      <c r="DB14" s="646"/>
      <c r="DC14" s="646"/>
      <c r="DD14" s="614">
        <v>97146</v>
      </c>
      <c r="DE14" s="609"/>
      <c r="DF14" s="609"/>
      <c r="DG14" s="609"/>
      <c r="DH14" s="609"/>
      <c r="DI14" s="609"/>
      <c r="DJ14" s="609"/>
      <c r="DK14" s="609"/>
      <c r="DL14" s="609"/>
      <c r="DM14" s="609"/>
      <c r="DN14" s="609"/>
      <c r="DO14" s="609"/>
      <c r="DP14" s="610"/>
      <c r="DQ14" s="614">
        <v>1508230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40707</v>
      </c>
      <c r="S15" s="609"/>
      <c r="T15" s="609"/>
      <c r="U15" s="609"/>
      <c r="V15" s="609"/>
      <c r="W15" s="609"/>
      <c r="X15" s="609"/>
      <c r="Y15" s="610"/>
      <c r="Z15" s="646">
        <v>0.1</v>
      </c>
      <c r="AA15" s="646"/>
      <c r="AB15" s="646"/>
      <c r="AC15" s="646"/>
      <c r="AD15" s="647">
        <v>40707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479110</v>
      </c>
      <c r="BH15" s="609"/>
      <c r="BI15" s="609"/>
      <c r="BJ15" s="609"/>
      <c r="BK15" s="609"/>
      <c r="BL15" s="609"/>
      <c r="BM15" s="609"/>
      <c r="BN15" s="610"/>
      <c r="BO15" s="646">
        <v>6.7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3652452</v>
      </c>
      <c r="CS15" s="609"/>
      <c r="CT15" s="609"/>
      <c r="CU15" s="609"/>
      <c r="CV15" s="609"/>
      <c r="CW15" s="609"/>
      <c r="CX15" s="609"/>
      <c r="CY15" s="610"/>
      <c r="CZ15" s="646">
        <v>7.5</v>
      </c>
      <c r="DA15" s="646"/>
      <c r="DB15" s="646"/>
      <c r="DC15" s="646"/>
      <c r="DD15" s="614">
        <v>219670</v>
      </c>
      <c r="DE15" s="609"/>
      <c r="DF15" s="609"/>
      <c r="DG15" s="609"/>
      <c r="DH15" s="609"/>
      <c r="DI15" s="609"/>
      <c r="DJ15" s="609"/>
      <c r="DK15" s="609"/>
      <c r="DL15" s="609"/>
      <c r="DM15" s="609"/>
      <c r="DN15" s="609"/>
      <c r="DO15" s="609"/>
      <c r="DP15" s="610"/>
      <c r="DQ15" s="614">
        <v>2659068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159671</v>
      </c>
      <c r="S16" s="609"/>
      <c r="T16" s="609"/>
      <c r="U16" s="609"/>
      <c r="V16" s="609"/>
      <c r="W16" s="609"/>
      <c r="X16" s="609"/>
      <c r="Y16" s="610"/>
      <c r="Z16" s="646">
        <v>0.3</v>
      </c>
      <c r="AA16" s="646"/>
      <c r="AB16" s="646"/>
      <c r="AC16" s="646"/>
      <c r="AD16" s="647">
        <v>159671</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488</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488</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268954</v>
      </c>
      <c r="S17" s="609"/>
      <c r="T17" s="609"/>
      <c r="U17" s="609"/>
      <c r="V17" s="609"/>
      <c r="W17" s="609"/>
      <c r="X17" s="609"/>
      <c r="Y17" s="610"/>
      <c r="Z17" s="646">
        <v>0.5</v>
      </c>
      <c r="AA17" s="646"/>
      <c r="AB17" s="646"/>
      <c r="AC17" s="646"/>
      <c r="AD17" s="647">
        <v>268954</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3464620</v>
      </c>
      <c r="CS17" s="609"/>
      <c r="CT17" s="609"/>
      <c r="CU17" s="609"/>
      <c r="CV17" s="609"/>
      <c r="CW17" s="609"/>
      <c r="CX17" s="609"/>
      <c r="CY17" s="610"/>
      <c r="CZ17" s="646">
        <v>7.1</v>
      </c>
      <c r="DA17" s="646"/>
      <c r="DB17" s="646"/>
      <c r="DC17" s="646"/>
      <c r="DD17" s="614" t="s">
        <v>122</v>
      </c>
      <c r="DE17" s="609"/>
      <c r="DF17" s="609"/>
      <c r="DG17" s="609"/>
      <c r="DH17" s="609"/>
      <c r="DI17" s="609"/>
      <c r="DJ17" s="609"/>
      <c r="DK17" s="609"/>
      <c r="DL17" s="609"/>
      <c r="DM17" s="609"/>
      <c r="DN17" s="609"/>
      <c r="DO17" s="609"/>
      <c r="DP17" s="610"/>
      <c r="DQ17" s="614">
        <v>3318780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46084</v>
      </c>
      <c r="S18" s="609"/>
      <c r="T18" s="609"/>
      <c r="U18" s="609"/>
      <c r="V18" s="609"/>
      <c r="W18" s="609"/>
      <c r="X18" s="609"/>
      <c r="Y18" s="610"/>
      <c r="Z18" s="646">
        <v>0.1</v>
      </c>
      <c r="AA18" s="646"/>
      <c r="AB18" s="646"/>
      <c r="AC18" s="646"/>
      <c r="AD18" s="647">
        <v>46084</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69467</v>
      </c>
      <c r="CS18" s="609"/>
      <c r="CT18" s="609"/>
      <c r="CU18" s="609"/>
      <c r="CV18" s="609"/>
      <c r="CW18" s="609"/>
      <c r="CX18" s="609"/>
      <c r="CY18" s="610"/>
      <c r="CZ18" s="646">
        <v>0.1</v>
      </c>
      <c r="DA18" s="646"/>
      <c r="DB18" s="646"/>
      <c r="DC18" s="646"/>
      <c r="DD18" s="614" t="s">
        <v>122</v>
      </c>
      <c r="DE18" s="609"/>
      <c r="DF18" s="609"/>
      <c r="DG18" s="609"/>
      <c r="DH18" s="609"/>
      <c r="DI18" s="609"/>
      <c r="DJ18" s="609"/>
      <c r="DK18" s="609"/>
      <c r="DL18" s="609"/>
      <c r="DM18" s="609"/>
      <c r="DN18" s="609"/>
      <c r="DO18" s="609"/>
      <c r="DP18" s="610"/>
      <c r="DQ18" s="614">
        <v>69467</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221779</v>
      </c>
      <c r="S19" s="609"/>
      <c r="T19" s="609"/>
      <c r="U19" s="609"/>
      <c r="V19" s="609"/>
      <c r="W19" s="609"/>
      <c r="X19" s="609"/>
      <c r="Y19" s="610"/>
      <c r="Z19" s="646">
        <v>0.4</v>
      </c>
      <c r="AA19" s="646"/>
      <c r="AB19" s="646"/>
      <c r="AC19" s="646"/>
      <c r="AD19" s="647">
        <v>221779</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258783</v>
      </c>
      <c r="BH19" s="609"/>
      <c r="BI19" s="609"/>
      <c r="BJ19" s="609"/>
      <c r="BK19" s="609"/>
      <c r="BL19" s="609"/>
      <c r="BM19" s="609"/>
      <c r="BN19" s="610"/>
      <c r="BO19" s="646">
        <v>3.6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1091</v>
      </c>
      <c r="S20" s="609"/>
      <c r="T20" s="609"/>
      <c r="U20" s="609"/>
      <c r="V20" s="609"/>
      <c r="W20" s="609"/>
      <c r="X20" s="609"/>
      <c r="Y20" s="610"/>
      <c r="Z20" s="646">
        <v>0</v>
      </c>
      <c r="AA20" s="646"/>
      <c r="AB20" s="646"/>
      <c r="AC20" s="646"/>
      <c r="AD20" s="647">
        <v>1091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258783</v>
      </c>
      <c r="BH20" s="609"/>
      <c r="BI20" s="609"/>
      <c r="BJ20" s="609"/>
      <c r="BK20" s="609"/>
      <c r="BL20" s="609"/>
      <c r="BM20" s="609"/>
      <c r="BN20" s="610"/>
      <c r="BO20" s="646">
        <v>3.6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48933434</v>
      </c>
      <c r="CS20" s="609"/>
      <c r="CT20" s="609"/>
      <c r="CU20" s="609"/>
      <c r="CV20" s="609"/>
      <c r="CW20" s="609"/>
      <c r="CX20" s="609"/>
      <c r="CY20" s="610"/>
      <c r="CZ20" s="646">
        <v>100</v>
      </c>
      <c r="DA20" s="646"/>
      <c r="DB20" s="646"/>
      <c r="DC20" s="646"/>
      <c r="DD20" s="614">
        <v>3583065</v>
      </c>
      <c r="DE20" s="609"/>
      <c r="DF20" s="609"/>
      <c r="DG20" s="609"/>
      <c r="DH20" s="609"/>
      <c r="DI20" s="609"/>
      <c r="DJ20" s="609"/>
      <c r="DK20" s="609"/>
      <c r="DL20" s="609"/>
      <c r="DM20" s="609"/>
      <c r="DN20" s="609"/>
      <c r="DO20" s="609"/>
      <c r="DP20" s="610"/>
      <c r="DQ20" s="614">
        <v>38256637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11041953</v>
      </c>
      <c r="S21" s="609"/>
      <c r="T21" s="609"/>
      <c r="U21" s="609"/>
      <c r="V21" s="609"/>
      <c r="W21" s="609"/>
      <c r="X21" s="609"/>
      <c r="Y21" s="610"/>
      <c r="Z21" s="646">
        <v>21.5</v>
      </c>
      <c r="AA21" s="646"/>
      <c r="AB21" s="646"/>
      <c r="AC21" s="646"/>
      <c r="AD21" s="647">
        <v>9486497</v>
      </c>
      <c r="AE21" s="647"/>
      <c r="AF21" s="647"/>
      <c r="AG21" s="647"/>
      <c r="AH21" s="647"/>
      <c r="AI21" s="647"/>
      <c r="AJ21" s="647"/>
      <c r="AK21" s="647"/>
      <c r="AL21" s="611">
        <v>49.9</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8825</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9486497</v>
      </c>
      <c r="S22" s="609"/>
      <c r="T22" s="609"/>
      <c r="U22" s="609"/>
      <c r="V22" s="609"/>
      <c r="W22" s="609"/>
      <c r="X22" s="609"/>
      <c r="Y22" s="610"/>
      <c r="Z22" s="646">
        <v>18.399999999999999</v>
      </c>
      <c r="AA22" s="646"/>
      <c r="AB22" s="646"/>
      <c r="AC22" s="646"/>
      <c r="AD22" s="647">
        <v>9486497</v>
      </c>
      <c r="AE22" s="647"/>
      <c r="AF22" s="647"/>
      <c r="AG22" s="647"/>
      <c r="AH22" s="647"/>
      <c r="AI22" s="647"/>
      <c r="AJ22" s="647"/>
      <c r="AK22" s="647"/>
      <c r="AL22" s="611">
        <v>49.9</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1007033</v>
      </c>
      <c r="S23" s="609"/>
      <c r="T23" s="609"/>
      <c r="U23" s="609"/>
      <c r="V23" s="609"/>
      <c r="W23" s="609"/>
      <c r="X23" s="609"/>
      <c r="Y23" s="610"/>
      <c r="Z23" s="646">
        <v>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249958</v>
      </c>
      <c r="BH23" s="609"/>
      <c r="BI23" s="609"/>
      <c r="BJ23" s="609"/>
      <c r="BK23" s="609"/>
      <c r="BL23" s="609"/>
      <c r="BM23" s="609"/>
      <c r="BN23" s="610"/>
      <c r="BO23" s="646">
        <v>3.5</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548423</v>
      </c>
      <c r="S24" s="609"/>
      <c r="T24" s="609"/>
      <c r="U24" s="609"/>
      <c r="V24" s="609"/>
      <c r="W24" s="609"/>
      <c r="X24" s="609"/>
      <c r="Y24" s="610"/>
      <c r="Z24" s="646">
        <v>1.1000000000000001</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15524680</v>
      </c>
      <c r="CS24" s="664"/>
      <c r="CT24" s="664"/>
      <c r="CU24" s="664"/>
      <c r="CV24" s="664"/>
      <c r="CW24" s="664"/>
      <c r="CX24" s="664"/>
      <c r="CY24" s="689"/>
      <c r="CZ24" s="690">
        <v>31.7</v>
      </c>
      <c r="DA24" s="672"/>
      <c r="DB24" s="672"/>
      <c r="DC24" s="692"/>
      <c r="DD24" s="688">
        <v>11618161</v>
      </c>
      <c r="DE24" s="664"/>
      <c r="DF24" s="664"/>
      <c r="DG24" s="664"/>
      <c r="DH24" s="664"/>
      <c r="DI24" s="664"/>
      <c r="DJ24" s="664"/>
      <c r="DK24" s="689"/>
      <c r="DL24" s="688">
        <v>10079137</v>
      </c>
      <c r="DM24" s="664"/>
      <c r="DN24" s="664"/>
      <c r="DO24" s="664"/>
      <c r="DP24" s="664"/>
      <c r="DQ24" s="664"/>
      <c r="DR24" s="664"/>
      <c r="DS24" s="664"/>
      <c r="DT24" s="664"/>
      <c r="DU24" s="664"/>
      <c r="DV24" s="689"/>
      <c r="DW24" s="690">
        <v>52.8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20673889</v>
      </c>
      <c r="S25" s="609"/>
      <c r="T25" s="609"/>
      <c r="U25" s="609"/>
      <c r="V25" s="609"/>
      <c r="W25" s="609"/>
      <c r="X25" s="609"/>
      <c r="Y25" s="610"/>
      <c r="Z25" s="646">
        <v>40.200000000000003</v>
      </c>
      <c r="AA25" s="646"/>
      <c r="AB25" s="646"/>
      <c r="AC25" s="646"/>
      <c r="AD25" s="647">
        <v>18868475</v>
      </c>
      <c r="AE25" s="647"/>
      <c r="AF25" s="647"/>
      <c r="AG25" s="647"/>
      <c r="AH25" s="647"/>
      <c r="AI25" s="647"/>
      <c r="AJ25" s="647"/>
      <c r="AK25" s="647"/>
      <c r="AL25" s="611">
        <v>99.2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6432342</v>
      </c>
      <c r="CS25" s="621"/>
      <c r="CT25" s="621"/>
      <c r="CU25" s="621"/>
      <c r="CV25" s="621"/>
      <c r="CW25" s="621"/>
      <c r="CX25" s="621"/>
      <c r="CY25" s="622"/>
      <c r="CZ25" s="611">
        <v>13.1</v>
      </c>
      <c r="DA25" s="623"/>
      <c r="DB25" s="623"/>
      <c r="DC25" s="624"/>
      <c r="DD25" s="614">
        <v>6021242</v>
      </c>
      <c r="DE25" s="621"/>
      <c r="DF25" s="621"/>
      <c r="DG25" s="621"/>
      <c r="DH25" s="621"/>
      <c r="DI25" s="621"/>
      <c r="DJ25" s="621"/>
      <c r="DK25" s="622"/>
      <c r="DL25" s="614">
        <v>5537432</v>
      </c>
      <c r="DM25" s="621"/>
      <c r="DN25" s="621"/>
      <c r="DO25" s="621"/>
      <c r="DP25" s="621"/>
      <c r="DQ25" s="621"/>
      <c r="DR25" s="621"/>
      <c r="DS25" s="621"/>
      <c r="DT25" s="621"/>
      <c r="DU25" s="621"/>
      <c r="DV25" s="622"/>
      <c r="DW25" s="611">
        <v>29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4264</v>
      </c>
      <c r="S26" s="609"/>
      <c r="T26" s="609"/>
      <c r="U26" s="609"/>
      <c r="V26" s="609"/>
      <c r="W26" s="609"/>
      <c r="X26" s="609"/>
      <c r="Y26" s="610"/>
      <c r="Z26" s="646">
        <v>0</v>
      </c>
      <c r="AA26" s="646"/>
      <c r="AB26" s="646"/>
      <c r="AC26" s="646"/>
      <c r="AD26" s="647">
        <v>4264</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4205083</v>
      </c>
      <c r="CS26" s="609"/>
      <c r="CT26" s="609"/>
      <c r="CU26" s="609"/>
      <c r="CV26" s="609"/>
      <c r="CW26" s="609"/>
      <c r="CX26" s="609"/>
      <c r="CY26" s="610"/>
      <c r="CZ26" s="611">
        <v>8.6</v>
      </c>
      <c r="DA26" s="623"/>
      <c r="DB26" s="623"/>
      <c r="DC26" s="624"/>
      <c r="DD26" s="614">
        <v>3793983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79440</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7128605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5627718</v>
      </c>
      <c r="CS27" s="621"/>
      <c r="CT27" s="621"/>
      <c r="CU27" s="621"/>
      <c r="CV27" s="621"/>
      <c r="CW27" s="621"/>
      <c r="CX27" s="621"/>
      <c r="CY27" s="622"/>
      <c r="CZ27" s="611">
        <v>11.5</v>
      </c>
      <c r="DA27" s="623"/>
      <c r="DB27" s="623"/>
      <c r="DC27" s="624"/>
      <c r="DD27" s="614">
        <v>2278139</v>
      </c>
      <c r="DE27" s="621"/>
      <c r="DF27" s="621"/>
      <c r="DG27" s="621"/>
      <c r="DH27" s="621"/>
      <c r="DI27" s="621"/>
      <c r="DJ27" s="621"/>
      <c r="DK27" s="622"/>
      <c r="DL27" s="614">
        <v>1222925</v>
      </c>
      <c r="DM27" s="621"/>
      <c r="DN27" s="621"/>
      <c r="DO27" s="621"/>
      <c r="DP27" s="621"/>
      <c r="DQ27" s="621"/>
      <c r="DR27" s="621"/>
      <c r="DS27" s="621"/>
      <c r="DT27" s="621"/>
      <c r="DU27" s="621"/>
      <c r="DV27" s="622"/>
      <c r="DW27" s="611">
        <v>6.4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701638</v>
      </c>
      <c r="S28" s="609"/>
      <c r="T28" s="609"/>
      <c r="U28" s="609"/>
      <c r="V28" s="609"/>
      <c r="W28" s="609"/>
      <c r="X28" s="609"/>
      <c r="Y28" s="610"/>
      <c r="Z28" s="646">
        <v>1.4</v>
      </c>
      <c r="AA28" s="646"/>
      <c r="AB28" s="646"/>
      <c r="AC28" s="646"/>
      <c r="AD28" s="647">
        <v>17470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3464620</v>
      </c>
      <c r="CS28" s="609"/>
      <c r="CT28" s="609"/>
      <c r="CU28" s="609"/>
      <c r="CV28" s="609"/>
      <c r="CW28" s="609"/>
      <c r="CX28" s="609"/>
      <c r="CY28" s="610"/>
      <c r="CZ28" s="611">
        <v>7.1</v>
      </c>
      <c r="DA28" s="623"/>
      <c r="DB28" s="623"/>
      <c r="DC28" s="624"/>
      <c r="DD28" s="614">
        <v>3318780</v>
      </c>
      <c r="DE28" s="609"/>
      <c r="DF28" s="609"/>
      <c r="DG28" s="609"/>
      <c r="DH28" s="609"/>
      <c r="DI28" s="609"/>
      <c r="DJ28" s="609"/>
      <c r="DK28" s="610"/>
      <c r="DL28" s="614">
        <v>3318780</v>
      </c>
      <c r="DM28" s="609"/>
      <c r="DN28" s="609"/>
      <c r="DO28" s="609"/>
      <c r="DP28" s="609"/>
      <c r="DQ28" s="609"/>
      <c r="DR28" s="609"/>
      <c r="DS28" s="609"/>
      <c r="DT28" s="609"/>
      <c r="DU28" s="609"/>
      <c r="DV28" s="610"/>
      <c r="DW28" s="611">
        <v>17.399999999999999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222186</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3463967</v>
      </c>
      <c r="CS29" s="621"/>
      <c r="CT29" s="621"/>
      <c r="CU29" s="621"/>
      <c r="CV29" s="621"/>
      <c r="CW29" s="621"/>
      <c r="CX29" s="621"/>
      <c r="CY29" s="622"/>
      <c r="CZ29" s="611">
        <v>7.1</v>
      </c>
      <c r="DA29" s="623"/>
      <c r="DB29" s="623"/>
      <c r="DC29" s="624"/>
      <c r="DD29" s="614">
        <v>3318127</v>
      </c>
      <c r="DE29" s="621"/>
      <c r="DF29" s="621"/>
      <c r="DG29" s="621"/>
      <c r="DH29" s="621"/>
      <c r="DI29" s="621"/>
      <c r="DJ29" s="621"/>
      <c r="DK29" s="622"/>
      <c r="DL29" s="614">
        <v>3318127</v>
      </c>
      <c r="DM29" s="621"/>
      <c r="DN29" s="621"/>
      <c r="DO29" s="621"/>
      <c r="DP29" s="621"/>
      <c r="DQ29" s="621"/>
      <c r="DR29" s="621"/>
      <c r="DS29" s="621"/>
      <c r="DT29" s="621"/>
      <c r="DU29" s="621"/>
      <c r="DV29" s="622"/>
      <c r="DW29" s="611">
        <v>17.399999999999999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7449243</v>
      </c>
      <c r="S30" s="609"/>
      <c r="T30" s="609"/>
      <c r="U30" s="609"/>
      <c r="V30" s="609"/>
      <c r="W30" s="609"/>
      <c r="X30" s="609"/>
      <c r="Y30" s="610"/>
      <c r="Z30" s="646">
        <v>14.5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3345507</v>
      </c>
      <c r="CS30" s="609"/>
      <c r="CT30" s="609"/>
      <c r="CU30" s="609"/>
      <c r="CV30" s="609"/>
      <c r="CW30" s="609"/>
      <c r="CX30" s="609"/>
      <c r="CY30" s="610"/>
      <c r="CZ30" s="611">
        <v>6.8</v>
      </c>
      <c r="DA30" s="623"/>
      <c r="DB30" s="623"/>
      <c r="DC30" s="624"/>
      <c r="DD30" s="614">
        <v>3199667</v>
      </c>
      <c r="DE30" s="609"/>
      <c r="DF30" s="609"/>
      <c r="DG30" s="609"/>
      <c r="DH30" s="609"/>
      <c r="DI30" s="609"/>
      <c r="DJ30" s="609"/>
      <c r="DK30" s="610"/>
      <c r="DL30" s="614">
        <v>3199667</v>
      </c>
      <c r="DM30" s="609"/>
      <c r="DN30" s="609"/>
      <c r="DO30" s="609"/>
      <c r="DP30" s="609"/>
      <c r="DQ30" s="609"/>
      <c r="DR30" s="609"/>
      <c r="DS30" s="609"/>
      <c r="DT30" s="609"/>
      <c r="DU30" s="609"/>
      <c r="DV30" s="610"/>
      <c r="DW30" s="611">
        <v>16.8</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98.6</v>
      </c>
      <c r="BH31" s="671"/>
      <c r="BI31" s="671"/>
      <c r="BJ31" s="671"/>
      <c r="BK31" s="671"/>
      <c r="BL31" s="671"/>
      <c r="BM31" s="672">
        <v>94.7</v>
      </c>
      <c r="BN31" s="671"/>
      <c r="BO31" s="671"/>
      <c r="BP31" s="671"/>
      <c r="BQ31" s="673"/>
      <c r="BR31" s="670">
        <v>98.8</v>
      </c>
      <c r="BS31" s="671"/>
      <c r="BT31" s="671"/>
      <c r="BU31" s="671"/>
      <c r="BV31" s="671"/>
      <c r="BW31" s="671"/>
      <c r="BX31" s="672">
        <v>94.8</v>
      </c>
      <c r="BY31" s="671"/>
      <c r="BZ31" s="671"/>
      <c r="CA31" s="671"/>
      <c r="CB31" s="673"/>
      <c r="CD31" s="629"/>
      <c r="CE31" s="630"/>
      <c r="CF31" s="605" t="s">
        <v>300</v>
      </c>
      <c r="CG31" s="606"/>
      <c r="CH31" s="606"/>
      <c r="CI31" s="606"/>
      <c r="CJ31" s="606"/>
      <c r="CK31" s="606"/>
      <c r="CL31" s="606"/>
      <c r="CM31" s="606"/>
      <c r="CN31" s="606"/>
      <c r="CO31" s="606"/>
      <c r="CP31" s="606"/>
      <c r="CQ31" s="607"/>
      <c r="CR31" s="608">
        <v>118460</v>
      </c>
      <c r="CS31" s="621"/>
      <c r="CT31" s="621"/>
      <c r="CU31" s="621"/>
      <c r="CV31" s="621"/>
      <c r="CW31" s="621"/>
      <c r="CX31" s="621"/>
      <c r="CY31" s="622"/>
      <c r="CZ31" s="611">
        <v>0.2</v>
      </c>
      <c r="DA31" s="623"/>
      <c r="DB31" s="623"/>
      <c r="DC31" s="624"/>
      <c r="DD31" s="614">
        <v>118460</v>
      </c>
      <c r="DE31" s="621"/>
      <c r="DF31" s="621"/>
      <c r="DG31" s="621"/>
      <c r="DH31" s="621"/>
      <c r="DI31" s="621"/>
      <c r="DJ31" s="621"/>
      <c r="DK31" s="622"/>
      <c r="DL31" s="614">
        <v>118460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1907016</v>
      </c>
      <c r="S32" s="609"/>
      <c r="T32" s="609"/>
      <c r="U32" s="609"/>
      <c r="V32" s="609"/>
      <c r="W32" s="609"/>
      <c r="X32" s="609"/>
      <c r="Y32" s="610"/>
      <c r="Z32" s="646">
        <v>3.7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98.8</v>
      </c>
      <c r="BH32" s="621"/>
      <c r="BI32" s="621"/>
      <c r="BJ32" s="621"/>
      <c r="BK32" s="621"/>
      <c r="BL32" s="621"/>
      <c r="BM32" s="612">
        <v>95.3</v>
      </c>
      <c r="BN32" s="621"/>
      <c r="BO32" s="621"/>
      <c r="BP32" s="621"/>
      <c r="BQ32" s="644"/>
      <c r="BR32" s="674">
        <v>98.9</v>
      </c>
      <c r="BS32" s="621"/>
      <c r="BT32" s="621"/>
      <c r="BU32" s="621"/>
      <c r="BV32" s="621"/>
      <c r="BW32" s="621"/>
      <c r="BX32" s="612">
        <v>95.2</v>
      </c>
      <c r="BY32" s="621"/>
      <c r="BZ32" s="621"/>
      <c r="CA32" s="621"/>
      <c r="CB32" s="644"/>
      <c r="CD32" s="631"/>
      <c r="CE32" s="632"/>
      <c r="CF32" s="605" t="s">
        <v>304</v>
      </c>
      <c r="CG32" s="606"/>
      <c r="CH32" s="606"/>
      <c r="CI32" s="606"/>
      <c r="CJ32" s="606"/>
      <c r="CK32" s="606"/>
      <c r="CL32" s="606"/>
      <c r="CM32" s="606"/>
      <c r="CN32" s="606"/>
      <c r="CO32" s="606"/>
      <c r="CP32" s="606"/>
      <c r="CQ32" s="607"/>
      <c r="CR32" s="608">
        <v>653</v>
      </c>
      <c r="CS32" s="609"/>
      <c r="CT32" s="609"/>
      <c r="CU32" s="609"/>
      <c r="CV32" s="609"/>
      <c r="CW32" s="609"/>
      <c r="CX32" s="609"/>
      <c r="CY32" s="610"/>
      <c r="CZ32" s="611">
        <v>0</v>
      </c>
      <c r="DA32" s="623"/>
      <c r="DB32" s="623"/>
      <c r="DC32" s="624"/>
      <c r="DD32" s="614">
        <v>653</v>
      </c>
      <c r="DE32" s="609"/>
      <c r="DF32" s="609"/>
      <c r="DG32" s="609"/>
      <c r="DH32" s="609"/>
      <c r="DI32" s="609"/>
      <c r="DJ32" s="609"/>
      <c r="DK32" s="610"/>
      <c r="DL32" s="614">
        <v>653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428298</v>
      </c>
      <c r="S33" s="609"/>
      <c r="T33" s="609"/>
      <c r="U33" s="609"/>
      <c r="V33" s="609"/>
      <c r="W33" s="609"/>
      <c r="X33" s="609"/>
      <c r="Y33" s="610"/>
      <c r="Z33" s="646">
        <v>0.8</v>
      </c>
      <c r="AA33" s="646"/>
      <c r="AB33" s="646"/>
      <c r="AC33" s="646"/>
      <c r="AD33" s="647">
        <v>104295</v>
      </c>
      <c r="AE33" s="647"/>
      <c r="AF33" s="647"/>
      <c r="AG33" s="647"/>
      <c r="AH33" s="647"/>
      <c r="AI33" s="647"/>
      <c r="AJ33" s="647"/>
      <c r="AK33" s="647"/>
      <c r="AL33" s="611">
        <v>0.5</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98.3</v>
      </c>
      <c r="BH33" s="593"/>
      <c r="BI33" s="593"/>
      <c r="BJ33" s="593"/>
      <c r="BK33" s="593"/>
      <c r="BL33" s="593"/>
      <c r="BM33" s="639">
        <v>93.7</v>
      </c>
      <c r="BN33" s="593"/>
      <c r="BO33" s="593"/>
      <c r="BP33" s="593"/>
      <c r="BQ33" s="656"/>
      <c r="BR33" s="669">
        <v>98.7</v>
      </c>
      <c r="BS33" s="593"/>
      <c r="BT33" s="593"/>
      <c r="BU33" s="593"/>
      <c r="BV33" s="593"/>
      <c r="BW33" s="593"/>
      <c r="BX33" s="639">
        <v>93.9</v>
      </c>
      <c r="BY33" s="593"/>
      <c r="BZ33" s="593"/>
      <c r="CA33" s="593"/>
      <c r="CB33" s="656"/>
      <c r="CD33" s="605" t="s">
        <v>307</v>
      </c>
      <c r="CE33" s="606"/>
      <c r="CF33" s="606"/>
      <c r="CG33" s="606"/>
      <c r="CH33" s="606"/>
      <c r="CI33" s="606"/>
      <c r="CJ33" s="606"/>
      <c r="CK33" s="606"/>
      <c r="CL33" s="606"/>
      <c r="CM33" s="606"/>
      <c r="CN33" s="606"/>
      <c r="CO33" s="606"/>
      <c r="CP33" s="606"/>
      <c r="CQ33" s="607"/>
      <c r="CR33" s="608">
        <v>29825201</v>
      </c>
      <c r="CS33" s="621"/>
      <c r="CT33" s="621"/>
      <c r="CU33" s="621"/>
      <c r="CV33" s="621"/>
      <c r="CW33" s="621"/>
      <c r="CX33" s="621"/>
      <c r="CY33" s="622"/>
      <c r="CZ33" s="611">
        <v>61</v>
      </c>
      <c r="DA33" s="623"/>
      <c r="DB33" s="623"/>
      <c r="DC33" s="624"/>
      <c r="DD33" s="614">
        <v>26208774</v>
      </c>
      <c r="DE33" s="621"/>
      <c r="DF33" s="621"/>
      <c r="DG33" s="621"/>
      <c r="DH33" s="621"/>
      <c r="DI33" s="621"/>
      <c r="DJ33" s="621"/>
      <c r="DK33" s="622"/>
      <c r="DL33" s="614">
        <v>9420227</v>
      </c>
      <c r="DM33" s="621"/>
      <c r="DN33" s="621"/>
      <c r="DO33" s="621"/>
      <c r="DP33" s="621"/>
      <c r="DQ33" s="621"/>
      <c r="DR33" s="621"/>
      <c r="DS33" s="621"/>
      <c r="DT33" s="621"/>
      <c r="DU33" s="621"/>
      <c r="DV33" s="622"/>
      <c r="DW33" s="611">
        <v>49.4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12194538</v>
      </c>
      <c r="S34" s="609"/>
      <c r="T34" s="609"/>
      <c r="U34" s="609"/>
      <c r="V34" s="609"/>
      <c r="W34" s="609"/>
      <c r="X34" s="609"/>
      <c r="Y34" s="610"/>
      <c r="Z34" s="646">
        <v>23.7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8798140</v>
      </c>
      <c r="CS34" s="609"/>
      <c r="CT34" s="609"/>
      <c r="CU34" s="609"/>
      <c r="CV34" s="609"/>
      <c r="CW34" s="609"/>
      <c r="CX34" s="609"/>
      <c r="CY34" s="610"/>
      <c r="CZ34" s="611">
        <v>18</v>
      </c>
      <c r="DA34" s="623"/>
      <c r="DB34" s="623"/>
      <c r="DC34" s="624"/>
      <c r="DD34" s="614">
        <v>6825628</v>
      </c>
      <c r="DE34" s="609"/>
      <c r="DF34" s="609"/>
      <c r="DG34" s="609"/>
      <c r="DH34" s="609"/>
      <c r="DI34" s="609"/>
      <c r="DJ34" s="609"/>
      <c r="DK34" s="610"/>
      <c r="DL34" s="614">
        <v>2791557</v>
      </c>
      <c r="DM34" s="609"/>
      <c r="DN34" s="609"/>
      <c r="DO34" s="609"/>
      <c r="DP34" s="609"/>
      <c r="DQ34" s="609"/>
      <c r="DR34" s="609"/>
      <c r="DS34" s="609"/>
      <c r="DT34" s="609"/>
      <c r="DU34" s="609"/>
      <c r="DV34" s="610"/>
      <c r="DW34" s="611">
        <v>14.6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3586922</v>
      </c>
      <c r="S35" s="609"/>
      <c r="T35" s="609"/>
      <c r="U35" s="609"/>
      <c r="V35" s="609"/>
      <c r="W35" s="609"/>
      <c r="X35" s="609"/>
      <c r="Y35" s="610"/>
      <c r="Z35" s="646">
        <v>7</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567188</v>
      </c>
      <c r="CS35" s="621"/>
      <c r="CT35" s="621"/>
      <c r="CU35" s="621"/>
      <c r="CV35" s="621"/>
      <c r="CW35" s="621"/>
      <c r="CX35" s="621"/>
      <c r="CY35" s="622"/>
      <c r="CZ35" s="611">
        <v>1.2</v>
      </c>
      <c r="DA35" s="623"/>
      <c r="DB35" s="623"/>
      <c r="DC35" s="624"/>
      <c r="DD35" s="614">
        <v>441290</v>
      </c>
      <c r="DE35" s="621"/>
      <c r="DF35" s="621"/>
      <c r="DG35" s="621"/>
      <c r="DH35" s="621"/>
      <c r="DI35" s="621"/>
      <c r="DJ35" s="621"/>
      <c r="DK35" s="622"/>
      <c r="DL35" s="614">
        <v>441192</v>
      </c>
      <c r="DM35" s="621"/>
      <c r="DN35" s="621"/>
      <c r="DO35" s="621"/>
      <c r="DP35" s="621"/>
      <c r="DQ35" s="621"/>
      <c r="DR35" s="621"/>
      <c r="DS35" s="621"/>
      <c r="DT35" s="621"/>
      <c r="DU35" s="621"/>
      <c r="DV35" s="622"/>
      <c r="DW35" s="611">
        <v>2.2999999999999998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803505</v>
      </c>
      <c r="S36" s="609"/>
      <c r="T36" s="609"/>
      <c r="U36" s="609"/>
      <c r="V36" s="609"/>
      <c r="W36" s="609"/>
      <c r="X36" s="609"/>
      <c r="Y36" s="610"/>
      <c r="Z36" s="646">
        <v>1.6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5453200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119711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7858298</v>
      </c>
      <c r="CS36" s="609"/>
      <c r="CT36" s="609"/>
      <c r="CU36" s="609"/>
      <c r="CV36" s="609"/>
      <c r="CW36" s="609"/>
      <c r="CX36" s="609"/>
      <c r="CY36" s="610"/>
      <c r="CZ36" s="611">
        <v>16.100000000000001</v>
      </c>
      <c r="DA36" s="623"/>
      <c r="DB36" s="623"/>
      <c r="DC36" s="624"/>
      <c r="DD36" s="614">
        <v>7527293</v>
      </c>
      <c r="DE36" s="609"/>
      <c r="DF36" s="609"/>
      <c r="DG36" s="609"/>
      <c r="DH36" s="609"/>
      <c r="DI36" s="609"/>
      <c r="DJ36" s="609"/>
      <c r="DK36" s="610"/>
      <c r="DL36" s="614">
        <v>3441137</v>
      </c>
      <c r="DM36" s="609"/>
      <c r="DN36" s="609"/>
      <c r="DO36" s="609"/>
      <c r="DP36" s="609"/>
      <c r="DQ36" s="609"/>
      <c r="DR36" s="609"/>
      <c r="DS36" s="609"/>
      <c r="DT36" s="609"/>
      <c r="DU36" s="609"/>
      <c r="DV36" s="610"/>
      <c r="DW36" s="611">
        <v>18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1010207</v>
      </c>
      <c r="S37" s="609"/>
      <c r="T37" s="609"/>
      <c r="U37" s="609"/>
      <c r="V37" s="609"/>
      <c r="W37" s="609"/>
      <c r="X37" s="609"/>
      <c r="Y37" s="610"/>
      <c r="Z37" s="646">
        <v>2</v>
      </c>
      <c r="AA37" s="646"/>
      <c r="AB37" s="646"/>
      <c r="AC37" s="646"/>
      <c r="AD37" s="647">
        <v>29145</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1305148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-12104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1502339</v>
      </c>
      <c r="CS37" s="621"/>
      <c r="CT37" s="621"/>
      <c r="CU37" s="621"/>
      <c r="CV37" s="621"/>
      <c r="CW37" s="621"/>
      <c r="CX37" s="621"/>
      <c r="CY37" s="622"/>
      <c r="CZ37" s="611">
        <v>3.1</v>
      </c>
      <c r="DA37" s="623"/>
      <c r="DB37" s="623"/>
      <c r="DC37" s="624"/>
      <c r="DD37" s="614">
        <v>1502339</v>
      </c>
      <c r="DE37" s="621"/>
      <c r="DF37" s="621"/>
      <c r="DG37" s="621"/>
      <c r="DH37" s="621"/>
      <c r="DI37" s="621"/>
      <c r="DJ37" s="621"/>
      <c r="DK37" s="622"/>
      <c r="DL37" s="614">
        <v>1489093</v>
      </c>
      <c r="DM37" s="621"/>
      <c r="DN37" s="621"/>
      <c r="DO37" s="621"/>
      <c r="DP37" s="621"/>
      <c r="DQ37" s="621"/>
      <c r="DR37" s="621"/>
      <c r="DS37" s="621"/>
      <c r="DT37" s="621"/>
      <c r="DU37" s="621"/>
      <c r="DV37" s="622"/>
      <c r="DW37" s="611">
        <v>7.8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2399021</v>
      </c>
      <c r="S38" s="609"/>
      <c r="T38" s="609"/>
      <c r="U38" s="609"/>
      <c r="V38" s="609"/>
      <c r="W38" s="609"/>
      <c r="X38" s="609"/>
      <c r="Y38" s="610"/>
      <c r="Z38" s="646">
        <v>4.7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825303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8288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3156801</v>
      </c>
      <c r="CS38" s="609"/>
      <c r="CT38" s="609"/>
      <c r="CU38" s="609"/>
      <c r="CV38" s="609"/>
      <c r="CW38" s="609"/>
      <c r="CX38" s="609"/>
      <c r="CY38" s="610"/>
      <c r="CZ38" s="611">
        <v>6.5</v>
      </c>
      <c r="DA38" s="623"/>
      <c r="DB38" s="623"/>
      <c r="DC38" s="624"/>
      <c r="DD38" s="614">
        <v>2594616</v>
      </c>
      <c r="DE38" s="609"/>
      <c r="DF38" s="609"/>
      <c r="DG38" s="609"/>
      <c r="DH38" s="609"/>
      <c r="DI38" s="609"/>
      <c r="DJ38" s="609"/>
      <c r="DK38" s="610"/>
      <c r="DL38" s="614">
        <v>2546516</v>
      </c>
      <c r="DM38" s="609"/>
      <c r="DN38" s="609"/>
      <c r="DO38" s="609"/>
      <c r="DP38" s="609"/>
      <c r="DQ38" s="609"/>
      <c r="DR38" s="609"/>
      <c r="DS38" s="609"/>
      <c r="DT38" s="609"/>
      <c r="DU38" s="609"/>
      <c r="DV38" s="610"/>
      <c r="DW38" s="611">
        <v>13.3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199500</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11937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8647798</v>
      </c>
      <c r="CS39" s="621"/>
      <c r="CT39" s="621"/>
      <c r="CU39" s="621"/>
      <c r="CV39" s="621"/>
      <c r="CW39" s="621"/>
      <c r="CX39" s="621"/>
      <c r="CY39" s="622"/>
      <c r="CZ39" s="611">
        <v>17.7</v>
      </c>
      <c r="DA39" s="623"/>
      <c r="DB39" s="623"/>
      <c r="DC39" s="624"/>
      <c r="DD39" s="614">
        <v>8617054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60021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69467</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796976</v>
      </c>
      <c r="CS40" s="609"/>
      <c r="CT40" s="609"/>
      <c r="CU40" s="609"/>
      <c r="CV40" s="609"/>
      <c r="CW40" s="609"/>
      <c r="CX40" s="609"/>
      <c r="CY40" s="610"/>
      <c r="CZ40" s="611">
        <v>1.6</v>
      </c>
      <c r="DA40" s="623"/>
      <c r="DB40" s="623"/>
      <c r="DC40" s="624"/>
      <c r="DD40" s="614">
        <v>202893</v>
      </c>
      <c r="DE40" s="609"/>
      <c r="DF40" s="609"/>
      <c r="DG40" s="609"/>
      <c r="DH40" s="609"/>
      <c r="DI40" s="609"/>
      <c r="DJ40" s="609"/>
      <c r="DK40" s="610"/>
      <c r="DL40" s="614">
        <v>199825</v>
      </c>
      <c r="DM40" s="609"/>
      <c r="DN40" s="609"/>
      <c r="DO40" s="609"/>
      <c r="DP40" s="609"/>
      <c r="DQ40" s="609"/>
      <c r="DR40" s="609"/>
      <c r="DS40" s="609"/>
      <c r="DT40" s="609"/>
      <c r="DU40" s="609"/>
      <c r="DV40" s="610"/>
      <c r="DW40" s="611">
        <v>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51460167</v>
      </c>
      <c r="S41" s="633"/>
      <c r="T41" s="633"/>
      <c r="U41" s="633"/>
      <c r="V41" s="633"/>
      <c r="W41" s="633"/>
      <c r="X41" s="633"/>
      <c r="Y41" s="636"/>
      <c r="Z41" s="637">
        <v>100</v>
      </c>
      <c r="AA41" s="637"/>
      <c r="AB41" s="637"/>
      <c r="AC41" s="637"/>
      <c r="AD41" s="638">
        <v>19023649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611893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2441889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414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3583553</v>
      </c>
      <c r="CS42" s="621"/>
      <c r="CT42" s="621"/>
      <c r="CU42" s="621"/>
      <c r="CV42" s="621"/>
      <c r="CW42" s="621"/>
      <c r="CX42" s="621"/>
      <c r="CY42" s="622"/>
      <c r="CZ42" s="611">
        <v>7.3</v>
      </c>
      <c r="DA42" s="623"/>
      <c r="DB42" s="623"/>
      <c r="DC42" s="624"/>
      <c r="DD42" s="614">
        <v>429702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75057</v>
      </c>
      <c r="CS43" s="621"/>
      <c r="CT43" s="621"/>
      <c r="CU43" s="621"/>
      <c r="CV43" s="621"/>
      <c r="CW43" s="621"/>
      <c r="CX43" s="621"/>
      <c r="CY43" s="622"/>
      <c r="CZ43" s="611">
        <v>0.2</v>
      </c>
      <c r="DA43" s="623"/>
      <c r="DB43" s="623"/>
      <c r="DC43" s="624"/>
      <c r="DD43" s="614">
        <v>75057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3583065</v>
      </c>
      <c r="CS44" s="609"/>
      <c r="CT44" s="609"/>
      <c r="CU44" s="609"/>
      <c r="CV44" s="609"/>
      <c r="CW44" s="609"/>
      <c r="CX44" s="609"/>
      <c r="CY44" s="610"/>
      <c r="CZ44" s="611">
        <v>7.3</v>
      </c>
      <c r="DA44" s="612"/>
      <c r="DB44" s="612"/>
      <c r="DC44" s="613"/>
      <c r="DD44" s="614">
        <v>429214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1730858</v>
      </c>
      <c r="CS45" s="621"/>
      <c r="CT45" s="621"/>
      <c r="CU45" s="621"/>
      <c r="CV45" s="621"/>
      <c r="CW45" s="621"/>
      <c r="CX45" s="621"/>
      <c r="CY45" s="622"/>
      <c r="CZ45" s="611">
        <v>3.5</v>
      </c>
      <c r="DA45" s="623"/>
      <c r="DB45" s="623"/>
      <c r="DC45" s="624"/>
      <c r="DD45" s="614">
        <v>99778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1564942</v>
      </c>
      <c r="CS46" s="609"/>
      <c r="CT46" s="609"/>
      <c r="CU46" s="609"/>
      <c r="CV46" s="609"/>
      <c r="CW46" s="609"/>
      <c r="CX46" s="609"/>
      <c r="CY46" s="610"/>
      <c r="CZ46" s="611">
        <v>3.2</v>
      </c>
      <c r="DA46" s="612"/>
      <c r="DB46" s="612"/>
      <c r="DC46" s="613"/>
      <c r="DD46" s="614">
        <v>326571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488</v>
      </c>
      <c r="CS47" s="621"/>
      <c r="CT47" s="621"/>
      <c r="CU47" s="621"/>
      <c r="CV47" s="621"/>
      <c r="CW47" s="621"/>
      <c r="CX47" s="621"/>
      <c r="CY47" s="622"/>
      <c r="CZ47" s="611">
        <v>0</v>
      </c>
      <c r="DA47" s="623"/>
      <c r="DB47" s="623"/>
      <c r="DC47" s="624"/>
      <c r="DD47" s="614">
        <v>488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48933434</v>
      </c>
      <c r="CS49" s="593"/>
      <c r="CT49" s="593"/>
      <c r="CU49" s="593"/>
      <c r="CV49" s="593"/>
      <c r="CW49" s="593"/>
      <c r="CX49" s="593"/>
      <c r="CY49" s="594"/>
      <c r="CZ49" s="595">
        <v>100</v>
      </c>
      <c r="DA49" s="596"/>
      <c r="DB49" s="596"/>
      <c r="DC49" s="597"/>
      <c r="DD49" s="598">
        <v>38256637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ULUNNdBMVfMC1VBe5sH29FuJuOGxN/JVLpohuxTDMo6wJldBBBDnr1+X387C/+aVCvIBifz7BvkZCQeJwmL9w==" saltValue="KKwwZOFPpt8EkMMj+G3X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W1"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51460</v>
      </c>
      <c r="R7" s="1090"/>
      <c r="S7" s="1090"/>
      <c r="T7" s="1090"/>
      <c r="U7" s="1090"/>
      <c r="V7" s="1090">
        <v>48933</v>
      </c>
      <c r="W7" s="1090"/>
      <c r="X7" s="1090"/>
      <c r="Y7" s="1090"/>
      <c r="Z7" s="1090"/>
      <c r="AA7" s="1090">
        <v>2527</v>
      </c>
      <c r="AB7" s="1090"/>
      <c r="AC7" s="1090"/>
      <c r="AD7" s="1090"/>
      <c r="AE7" s="1091"/>
      <c r="AF7" s="1092">
        <v>2134</v>
      </c>
      <c r="AG7" s="1093"/>
      <c r="AH7" s="1093"/>
      <c r="AI7" s="1093"/>
      <c r="AJ7" s="1094"/>
      <c r="AK7" s="1095" t="s">
        <v>558</v>
      </c>
      <c r="AL7" s="1096"/>
      <c r="AM7" s="1096"/>
      <c r="AN7" s="1096"/>
      <c r="AO7" s="1096"/>
      <c r="AP7" s="1096">
        <v>29248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565</v>
      </c>
      <c r="BT7" s="1087"/>
      <c r="BU7" s="1087"/>
      <c r="BV7" s="1087"/>
      <c r="BW7" s="1087"/>
      <c r="BX7" s="1087"/>
      <c r="BY7" s="1087"/>
      <c r="BZ7" s="1087"/>
      <c r="CA7" s="1087"/>
      <c r="CB7" s="1087"/>
      <c r="CC7" s="1087"/>
      <c r="CD7" s="1087"/>
      <c r="CE7" s="1087"/>
      <c r="CF7" s="1087"/>
      <c r="CG7" s="1099"/>
      <c r="CH7" s="1083">
        <v>0</v>
      </c>
      <c r="CI7" s="1084"/>
      <c r="CJ7" s="1084"/>
      <c r="CK7" s="1084"/>
      <c r="CL7" s="1085"/>
      <c r="CM7" s="1083">
        <v>241</v>
      </c>
      <c r="CN7" s="1084"/>
      <c r="CO7" s="1084"/>
      <c r="CP7" s="1084"/>
      <c r="CQ7" s="1085"/>
      <c r="CR7" s="1083">
        <v>300</v>
      </c>
      <c r="CS7" s="1084"/>
      <c r="CT7" s="1084"/>
      <c r="CU7" s="1084"/>
      <c r="CV7" s="1085"/>
      <c r="CW7" s="1083" t="s">
        <v>491</v>
      </c>
      <c r="CX7" s="1084"/>
      <c r="CY7" s="1084"/>
      <c r="CZ7" s="1084"/>
      <c r="DA7" s="1085"/>
      <c r="DB7" s="1083" t="s">
        <v>491</v>
      </c>
      <c r="DC7" s="1084"/>
      <c r="DD7" s="1084"/>
      <c r="DE7" s="1084"/>
      <c r="DF7" s="1085"/>
      <c r="DG7" s="1083" t="s">
        <v>491</v>
      </c>
      <c r="DH7" s="1084"/>
      <c r="DI7" s="1084"/>
      <c r="DJ7" s="1084"/>
      <c r="DK7" s="1085"/>
      <c r="DL7" s="1083" t="s">
        <v>491</v>
      </c>
      <c r="DM7" s="1084"/>
      <c r="DN7" s="1084"/>
      <c r="DO7" s="1084"/>
      <c r="DP7" s="1085"/>
      <c r="DQ7" s="1083" t="s">
        <v>491</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566</v>
      </c>
      <c r="BT8" s="980"/>
      <c r="BU8" s="980"/>
      <c r="BV8" s="980"/>
      <c r="BW8" s="980"/>
      <c r="BX8" s="980"/>
      <c r="BY8" s="980"/>
      <c r="BZ8" s="980"/>
      <c r="CA8" s="980"/>
      <c r="CB8" s="980"/>
      <c r="CC8" s="980"/>
      <c r="CD8" s="980"/>
      <c r="CE8" s="980"/>
      <c r="CF8" s="980"/>
      <c r="CG8" s="1001"/>
      <c r="CH8" s="976">
        <v>26</v>
      </c>
      <c r="CI8" s="977"/>
      <c r="CJ8" s="977"/>
      <c r="CK8" s="977"/>
      <c r="CL8" s="978"/>
      <c r="CM8" s="976">
        <v>126</v>
      </c>
      <c r="CN8" s="977"/>
      <c r="CO8" s="977"/>
      <c r="CP8" s="977"/>
      <c r="CQ8" s="978"/>
      <c r="CR8" s="976">
        <v>70</v>
      </c>
      <c r="CS8" s="977"/>
      <c r="CT8" s="977"/>
      <c r="CU8" s="977"/>
      <c r="CV8" s="978"/>
      <c r="CW8" s="976" t="s">
        <v>558</v>
      </c>
      <c r="CX8" s="977"/>
      <c r="CY8" s="977"/>
      <c r="CZ8" s="977"/>
      <c r="DA8" s="978"/>
      <c r="DB8" s="976" t="s">
        <v>491</v>
      </c>
      <c r="DC8" s="977"/>
      <c r="DD8" s="977"/>
      <c r="DE8" s="977"/>
      <c r="DF8" s="978"/>
      <c r="DG8" s="976" t="s">
        <v>491</v>
      </c>
      <c r="DH8" s="977"/>
      <c r="DI8" s="977"/>
      <c r="DJ8" s="977"/>
      <c r="DK8" s="978"/>
      <c r="DL8" s="976" t="s">
        <v>491</v>
      </c>
      <c r="DM8" s="977"/>
      <c r="DN8" s="977"/>
      <c r="DO8" s="977"/>
      <c r="DP8" s="978"/>
      <c r="DQ8" s="976" t="s">
        <v>491</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51460</v>
      </c>
      <c r="R23" s="1048"/>
      <c r="S23" s="1048"/>
      <c r="T23" s="1048"/>
      <c r="U23" s="1048"/>
      <c r="V23" s="1048">
        <v>48933</v>
      </c>
      <c r="W23" s="1048"/>
      <c r="X23" s="1048"/>
      <c r="Y23" s="1048"/>
      <c r="Z23" s="1048"/>
      <c r="AA23" s="1048">
        <v>2527</v>
      </c>
      <c r="AB23" s="1048"/>
      <c r="AC23" s="1048"/>
      <c r="AD23" s="1048"/>
      <c r="AE23" s="1055"/>
      <c r="AF23" s="1056">
        <v>2134</v>
      </c>
      <c r="AG23" s="1048"/>
      <c r="AH23" s="1048"/>
      <c r="AI23" s="1048"/>
      <c r="AJ23" s="1057"/>
      <c r="AK23" s="1058"/>
      <c r="AL23" s="1059"/>
      <c r="AM23" s="1059"/>
      <c r="AN23" s="1059"/>
      <c r="AO23" s="1059"/>
      <c r="AP23" s="1048">
        <v>29248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6995</v>
      </c>
      <c r="R28" s="1038"/>
      <c r="S28" s="1038"/>
      <c r="T28" s="1038"/>
      <c r="U28" s="1038"/>
      <c r="V28" s="1038">
        <v>6875</v>
      </c>
      <c r="W28" s="1038"/>
      <c r="X28" s="1038"/>
      <c r="Y28" s="1038"/>
      <c r="Z28" s="1038"/>
      <c r="AA28" s="1038">
        <v>120</v>
      </c>
      <c r="AB28" s="1038"/>
      <c r="AC28" s="1038"/>
      <c r="AD28" s="1038"/>
      <c r="AE28" s="1039"/>
      <c r="AF28" s="1040">
        <v>120</v>
      </c>
      <c r="AG28" s="1038"/>
      <c r="AH28" s="1038"/>
      <c r="AI28" s="1038"/>
      <c r="AJ28" s="1041"/>
      <c r="AK28" s="1029">
        <v>612</v>
      </c>
      <c r="AL28" s="1030"/>
      <c r="AM28" s="1030"/>
      <c r="AN28" s="1030"/>
      <c r="AO28" s="1030"/>
      <c r="AP28" s="1030" t="s">
        <v>558</v>
      </c>
      <c r="AQ28" s="1030"/>
      <c r="AR28" s="1030"/>
      <c r="AS28" s="1030"/>
      <c r="AT28" s="1030"/>
      <c r="AU28" s="1030" t="s">
        <v>558</v>
      </c>
      <c r="AV28" s="1030"/>
      <c r="AW28" s="1030"/>
      <c r="AX28" s="1030"/>
      <c r="AY28" s="1030"/>
      <c r="AZ28" s="1031" t="s">
        <v>558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8083</v>
      </c>
      <c r="R29" s="1026"/>
      <c r="S29" s="1026"/>
      <c r="T29" s="1026"/>
      <c r="U29" s="1026"/>
      <c r="V29" s="1026">
        <v>7898</v>
      </c>
      <c r="W29" s="1026"/>
      <c r="X29" s="1026"/>
      <c r="Y29" s="1026"/>
      <c r="Z29" s="1026"/>
      <c r="AA29" s="1026">
        <v>185</v>
      </c>
      <c r="AB29" s="1026"/>
      <c r="AC29" s="1026"/>
      <c r="AD29" s="1026"/>
      <c r="AE29" s="1027"/>
      <c r="AF29" s="1022">
        <v>185</v>
      </c>
      <c r="AG29" s="1023"/>
      <c r="AH29" s="1023"/>
      <c r="AI29" s="1023"/>
      <c r="AJ29" s="1024"/>
      <c r="AK29" s="967">
        <v>1249</v>
      </c>
      <c r="AL29" s="958"/>
      <c r="AM29" s="958"/>
      <c r="AN29" s="958"/>
      <c r="AO29" s="958"/>
      <c r="AP29" s="958" t="s">
        <v>491</v>
      </c>
      <c r="AQ29" s="958"/>
      <c r="AR29" s="958"/>
      <c r="AS29" s="958"/>
      <c r="AT29" s="958"/>
      <c r="AU29" s="958" t="s">
        <v>491</v>
      </c>
      <c r="AV29" s="958"/>
      <c r="AW29" s="958"/>
      <c r="AX29" s="958"/>
      <c r="AY29" s="958"/>
      <c r="AZ29" s="1028" t="s">
        <v>491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1203</v>
      </c>
      <c r="R30" s="1026"/>
      <c r="S30" s="1026"/>
      <c r="T30" s="1026"/>
      <c r="U30" s="1026"/>
      <c r="V30" s="1026">
        <v>1200</v>
      </c>
      <c r="W30" s="1026"/>
      <c r="X30" s="1026"/>
      <c r="Y30" s="1026"/>
      <c r="Z30" s="1026"/>
      <c r="AA30" s="1026">
        <v>3</v>
      </c>
      <c r="AB30" s="1026"/>
      <c r="AC30" s="1026"/>
      <c r="AD30" s="1026"/>
      <c r="AE30" s="1027"/>
      <c r="AF30" s="1022">
        <v>3</v>
      </c>
      <c r="AG30" s="1023"/>
      <c r="AH30" s="1023"/>
      <c r="AI30" s="1023"/>
      <c r="AJ30" s="1024"/>
      <c r="AK30" s="967">
        <v>302</v>
      </c>
      <c r="AL30" s="958"/>
      <c r="AM30" s="958"/>
      <c r="AN30" s="958"/>
      <c r="AO30" s="958"/>
      <c r="AP30" s="958" t="s">
        <v>491</v>
      </c>
      <c r="AQ30" s="958"/>
      <c r="AR30" s="958"/>
      <c r="AS30" s="958"/>
      <c r="AT30" s="958"/>
      <c r="AU30" s="958" t="s">
        <v>491</v>
      </c>
      <c r="AV30" s="958"/>
      <c r="AW30" s="958"/>
      <c r="AX30" s="958"/>
      <c r="AY30" s="958"/>
      <c r="AZ30" s="1028" t="s">
        <v>558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2067</v>
      </c>
      <c r="R31" s="1026"/>
      <c r="S31" s="1026"/>
      <c r="T31" s="1026"/>
      <c r="U31" s="1026"/>
      <c r="V31" s="1026">
        <v>2095</v>
      </c>
      <c r="W31" s="1026"/>
      <c r="X31" s="1026"/>
      <c r="Y31" s="1026"/>
      <c r="Z31" s="1026"/>
      <c r="AA31" s="1026">
        <v>-28</v>
      </c>
      <c r="AB31" s="1026"/>
      <c r="AC31" s="1026"/>
      <c r="AD31" s="1026"/>
      <c r="AE31" s="1027"/>
      <c r="AF31" s="1022">
        <v>1321</v>
      </c>
      <c r="AG31" s="1023"/>
      <c r="AH31" s="1023"/>
      <c r="AI31" s="1023"/>
      <c r="AJ31" s="1024"/>
      <c r="AK31" s="967">
        <v>41</v>
      </c>
      <c r="AL31" s="958"/>
      <c r="AM31" s="958"/>
      <c r="AN31" s="958"/>
      <c r="AO31" s="958"/>
      <c r="AP31" s="958">
        <v>8064</v>
      </c>
      <c r="AQ31" s="958"/>
      <c r="AR31" s="958"/>
      <c r="AS31" s="958"/>
      <c r="AT31" s="958"/>
      <c r="AU31" s="958">
        <v>511</v>
      </c>
      <c r="AV31" s="958"/>
      <c r="AW31" s="958"/>
      <c r="AX31" s="958"/>
      <c r="AY31" s="958"/>
      <c r="AZ31" s="1028" t="s">
        <v>491</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68</v>
      </c>
      <c r="R32" s="1026"/>
      <c r="S32" s="1026"/>
      <c r="T32" s="1026"/>
      <c r="U32" s="1026"/>
      <c r="V32" s="1026">
        <v>70</v>
      </c>
      <c r="W32" s="1026"/>
      <c r="X32" s="1026"/>
      <c r="Y32" s="1026"/>
      <c r="Z32" s="1026"/>
      <c r="AA32" s="1026">
        <v>-2</v>
      </c>
      <c r="AB32" s="1026"/>
      <c r="AC32" s="1026"/>
      <c r="AD32" s="1026"/>
      <c r="AE32" s="1027"/>
      <c r="AF32" s="1022">
        <v>26</v>
      </c>
      <c r="AG32" s="1023"/>
      <c r="AH32" s="1023"/>
      <c r="AI32" s="1023"/>
      <c r="AJ32" s="1024"/>
      <c r="AK32" s="967">
        <v>41</v>
      </c>
      <c r="AL32" s="958"/>
      <c r="AM32" s="958"/>
      <c r="AN32" s="958"/>
      <c r="AO32" s="958"/>
      <c r="AP32" s="958">
        <v>385</v>
      </c>
      <c r="AQ32" s="958"/>
      <c r="AR32" s="958"/>
      <c r="AS32" s="958"/>
      <c r="AT32" s="958"/>
      <c r="AU32" s="958">
        <v>303</v>
      </c>
      <c r="AV32" s="958"/>
      <c r="AW32" s="958"/>
      <c r="AX32" s="958"/>
      <c r="AY32" s="958"/>
      <c r="AZ32" s="1028" t="s">
        <v>491</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393</v>
      </c>
      <c r="R33" s="1026"/>
      <c r="S33" s="1026"/>
      <c r="T33" s="1026"/>
      <c r="U33" s="1026"/>
      <c r="V33" s="1026">
        <v>407</v>
      </c>
      <c r="W33" s="1026"/>
      <c r="X33" s="1026"/>
      <c r="Y33" s="1026"/>
      <c r="Z33" s="1026"/>
      <c r="AA33" s="1026">
        <v>-14</v>
      </c>
      <c r="AB33" s="1026"/>
      <c r="AC33" s="1026"/>
      <c r="AD33" s="1026"/>
      <c r="AE33" s="1027"/>
      <c r="AF33" s="1022">
        <v>206</v>
      </c>
      <c r="AG33" s="1023"/>
      <c r="AH33" s="1023"/>
      <c r="AI33" s="1023"/>
      <c r="AJ33" s="1024"/>
      <c r="AK33" s="967">
        <v>69</v>
      </c>
      <c r="AL33" s="958"/>
      <c r="AM33" s="958"/>
      <c r="AN33" s="958"/>
      <c r="AO33" s="958"/>
      <c r="AP33" s="958">
        <v>562</v>
      </c>
      <c r="AQ33" s="958"/>
      <c r="AR33" s="958"/>
      <c r="AS33" s="958"/>
      <c r="AT33" s="958"/>
      <c r="AU33" s="958">
        <v>519</v>
      </c>
      <c r="AV33" s="958"/>
      <c r="AW33" s="958"/>
      <c r="AX33" s="958"/>
      <c r="AY33" s="958"/>
      <c r="AZ33" s="1028" t="s">
        <v>491</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395</v>
      </c>
      <c r="C34" s="1018"/>
      <c r="D34" s="1018"/>
      <c r="E34" s="1018"/>
      <c r="F34" s="1018"/>
      <c r="G34" s="1018"/>
      <c r="H34" s="1018"/>
      <c r="I34" s="1018"/>
      <c r="J34" s="1018"/>
      <c r="K34" s="1018"/>
      <c r="L34" s="1018"/>
      <c r="M34" s="1018"/>
      <c r="N34" s="1018"/>
      <c r="O34" s="1018"/>
      <c r="P34" s="1019"/>
      <c r="Q34" s="1025">
        <v>1973</v>
      </c>
      <c r="R34" s="1026"/>
      <c r="S34" s="1026"/>
      <c r="T34" s="1026"/>
      <c r="U34" s="1026"/>
      <c r="V34" s="1026">
        <v>1961</v>
      </c>
      <c r="W34" s="1026"/>
      <c r="X34" s="1026"/>
      <c r="Y34" s="1026"/>
      <c r="Z34" s="1026"/>
      <c r="AA34" s="1026">
        <v>12</v>
      </c>
      <c r="AB34" s="1026"/>
      <c r="AC34" s="1026"/>
      <c r="AD34" s="1026"/>
      <c r="AE34" s="1027"/>
      <c r="AF34" s="1022">
        <v>198</v>
      </c>
      <c r="AG34" s="1023"/>
      <c r="AH34" s="1023"/>
      <c r="AI34" s="1023"/>
      <c r="AJ34" s="1024"/>
      <c r="AK34" s="967">
        <v>825</v>
      </c>
      <c r="AL34" s="958"/>
      <c r="AM34" s="958"/>
      <c r="AN34" s="958"/>
      <c r="AO34" s="958"/>
      <c r="AP34" s="958">
        <v>5674</v>
      </c>
      <c r="AQ34" s="958"/>
      <c r="AR34" s="958"/>
      <c r="AS34" s="958"/>
      <c r="AT34" s="958"/>
      <c r="AU34" s="958">
        <v>4720</v>
      </c>
      <c r="AV34" s="958"/>
      <c r="AW34" s="958"/>
      <c r="AX34" s="958"/>
      <c r="AY34" s="958"/>
      <c r="AZ34" s="1028" t="s">
        <v>491</v>
      </c>
      <c r="BA34" s="1028"/>
      <c r="BB34" s="1028"/>
      <c r="BC34" s="1028"/>
      <c r="BD34" s="1028"/>
      <c r="BE34" s="959" t="s">
        <v>392</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396</v>
      </c>
      <c r="C35" s="1018"/>
      <c r="D35" s="1018"/>
      <c r="E35" s="1018"/>
      <c r="F35" s="1018"/>
      <c r="G35" s="1018"/>
      <c r="H35" s="1018"/>
      <c r="I35" s="1018"/>
      <c r="J35" s="1018"/>
      <c r="K35" s="1018"/>
      <c r="L35" s="1018"/>
      <c r="M35" s="1018"/>
      <c r="N35" s="1018"/>
      <c r="O35" s="1018"/>
      <c r="P35" s="1019"/>
      <c r="Q35" s="1025">
        <v>10668</v>
      </c>
      <c r="R35" s="1026"/>
      <c r="S35" s="1026"/>
      <c r="T35" s="1026"/>
      <c r="U35" s="1026"/>
      <c r="V35" s="1026">
        <v>11435</v>
      </c>
      <c r="W35" s="1026"/>
      <c r="X35" s="1026"/>
      <c r="Y35" s="1026"/>
      <c r="Z35" s="1026"/>
      <c r="AA35" s="1026">
        <v>-767</v>
      </c>
      <c r="AB35" s="1026"/>
      <c r="AC35" s="1026"/>
      <c r="AD35" s="1026"/>
      <c r="AE35" s="1027"/>
      <c r="AF35" s="1022">
        <v>2477</v>
      </c>
      <c r="AG35" s="1023"/>
      <c r="AH35" s="1023"/>
      <c r="AI35" s="1023"/>
      <c r="AJ35" s="1024"/>
      <c r="AK35" s="967">
        <v>1305</v>
      </c>
      <c r="AL35" s="958"/>
      <c r="AM35" s="958"/>
      <c r="AN35" s="958"/>
      <c r="AO35" s="958"/>
      <c r="AP35" s="958">
        <v>2797</v>
      </c>
      <c r="AQ35" s="958"/>
      <c r="AR35" s="958"/>
      <c r="AS35" s="958"/>
      <c r="AT35" s="958"/>
      <c r="AU35" s="958">
        <v>1849</v>
      </c>
      <c r="AV35" s="958"/>
      <c r="AW35" s="958"/>
      <c r="AX35" s="958"/>
      <c r="AY35" s="958"/>
      <c r="AZ35" s="1028" t="s">
        <v>491</v>
      </c>
      <c r="BA35" s="1028"/>
      <c r="BB35" s="1028"/>
      <c r="BC35" s="1028"/>
      <c r="BD35" s="1028"/>
      <c r="BE35" s="959" t="s">
        <v>392</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397</v>
      </c>
      <c r="C36" s="1018"/>
      <c r="D36" s="1018"/>
      <c r="E36" s="1018"/>
      <c r="F36" s="1018"/>
      <c r="G36" s="1018"/>
      <c r="H36" s="1018"/>
      <c r="I36" s="1018"/>
      <c r="J36" s="1018"/>
      <c r="K36" s="1018"/>
      <c r="L36" s="1018"/>
      <c r="M36" s="1018"/>
      <c r="N36" s="1018"/>
      <c r="O36" s="1018"/>
      <c r="P36" s="1019"/>
      <c r="Q36" s="1025">
        <v>405</v>
      </c>
      <c r="R36" s="1026"/>
      <c r="S36" s="1026"/>
      <c r="T36" s="1026"/>
      <c r="U36" s="1026"/>
      <c r="V36" s="1026">
        <v>405</v>
      </c>
      <c r="W36" s="1026"/>
      <c r="X36" s="1026"/>
      <c r="Y36" s="1026"/>
      <c r="Z36" s="1026"/>
      <c r="AA36" s="1026">
        <v>0</v>
      </c>
      <c r="AB36" s="1026"/>
      <c r="AC36" s="1026"/>
      <c r="AD36" s="1026"/>
      <c r="AE36" s="1027"/>
      <c r="AF36" s="1022">
        <v>0</v>
      </c>
      <c r="AG36" s="1023"/>
      <c r="AH36" s="1023"/>
      <c r="AI36" s="1023"/>
      <c r="AJ36" s="1024"/>
      <c r="AK36" s="967">
        <v>200</v>
      </c>
      <c r="AL36" s="958"/>
      <c r="AM36" s="958"/>
      <c r="AN36" s="958"/>
      <c r="AO36" s="958"/>
      <c r="AP36" s="958">
        <v>385</v>
      </c>
      <c r="AQ36" s="958"/>
      <c r="AR36" s="958"/>
      <c r="AS36" s="958"/>
      <c r="AT36" s="958"/>
      <c r="AU36" s="958">
        <v>285</v>
      </c>
      <c r="AV36" s="958"/>
      <c r="AW36" s="958"/>
      <c r="AX36" s="958"/>
      <c r="AY36" s="958"/>
      <c r="AZ36" s="1028" t="s">
        <v>491</v>
      </c>
      <c r="BA36" s="1028"/>
      <c r="BB36" s="1028"/>
      <c r="BC36" s="1028"/>
      <c r="BD36" s="1028"/>
      <c r="BE36" s="959" t="s">
        <v>398</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4536</v>
      </c>
      <c r="AG63" s="946"/>
      <c r="AH63" s="946"/>
      <c r="AI63" s="946"/>
      <c r="AJ63" s="1009"/>
      <c r="AK63" s="1010"/>
      <c r="AL63" s="950"/>
      <c r="AM63" s="950"/>
      <c r="AN63" s="950"/>
      <c r="AO63" s="950"/>
      <c r="AP63" s="946">
        <v>17867</v>
      </c>
      <c r="AQ63" s="946"/>
      <c r="AR63" s="946"/>
      <c r="AS63" s="946"/>
      <c r="AT63" s="946"/>
      <c r="AU63" s="946">
        <v>8187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559</v>
      </c>
      <c r="C68" s="973"/>
      <c r="D68" s="973"/>
      <c r="E68" s="973"/>
      <c r="F68" s="973"/>
      <c r="G68" s="973"/>
      <c r="H68" s="973"/>
      <c r="I68" s="973"/>
      <c r="J68" s="973"/>
      <c r="K68" s="973"/>
      <c r="L68" s="973"/>
      <c r="M68" s="973"/>
      <c r="N68" s="973"/>
      <c r="O68" s="973"/>
      <c r="P68" s="974"/>
      <c r="Q68" s="975">
        <v>10670</v>
      </c>
      <c r="R68" s="969"/>
      <c r="S68" s="969"/>
      <c r="T68" s="969"/>
      <c r="U68" s="969"/>
      <c r="V68" s="969">
        <v>10603</v>
      </c>
      <c r="W68" s="969"/>
      <c r="X68" s="969"/>
      <c r="Y68" s="969"/>
      <c r="Z68" s="969"/>
      <c r="AA68" s="969">
        <v>67</v>
      </c>
      <c r="AB68" s="969"/>
      <c r="AC68" s="969"/>
      <c r="AD68" s="969"/>
      <c r="AE68" s="969"/>
      <c r="AF68" s="969">
        <v>67</v>
      </c>
      <c r="AG68" s="969"/>
      <c r="AH68" s="969"/>
      <c r="AI68" s="969"/>
      <c r="AJ68" s="969"/>
      <c r="AK68" s="969" t="s">
        <v>558</v>
      </c>
      <c r="AL68" s="969"/>
      <c r="AM68" s="969"/>
      <c r="AN68" s="969"/>
      <c r="AO68" s="969"/>
      <c r="AP68" s="969" t="s">
        <v>491</v>
      </c>
      <c r="AQ68" s="969"/>
      <c r="AR68" s="969"/>
      <c r="AS68" s="969"/>
      <c r="AT68" s="969"/>
      <c r="AU68" s="969" t="s">
        <v>491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560</v>
      </c>
      <c r="C69" s="962"/>
      <c r="D69" s="962"/>
      <c r="E69" s="962"/>
      <c r="F69" s="962"/>
      <c r="G69" s="962"/>
      <c r="H69" s="962"/>
      <c r="I69" s="962"/>
      <c r="J69" s="962"/>
      <c r="K69" s="962"/>
      <c r="L69" s="962"/>
      <c r="M69" s="962"/>
      <c r="N69" s="962"/>
      <c r="O69" s="962"/>
      <c r="P69" s="963"/>
      <c r="Q69" s="964">
        <v>860</v>
      </c>
      <c r="R69" s="958"/>
      <c r="S69" s="958"/>
      <c r="T69" s="958"/>
      <c r="U69" s="958"/>
      <c r="V69" s="958">
        <v>858</v>
      </c>
      <c r="W69" s="958"/>
      <c r="X69" s="958"/>
      <c r="Y69" s="958"/>
      <c r="Z69" s="958"/>
      <c r="AA69" s="958">
        <v>2</v>
      </c>
      <c r="AB69" s="958"/>
      <c r="AC69" s="958"/>
      <c r="AD69" s="958"/>
      <c r="AE69" s="958"/>
      <c r="AF69" s="958">
        <v>2</v>
      </c>
      <c r="AG69" s="958"/>
      <c r="AH69" s="958"/>
      <c r="AI69" s="958"/>
      <c r="AJ69" s="958"/>
      <c r="AK69" s="958">
        <v>2</v>
      </c>
      <c r="AL69" s="958"/>
      <c r="AM69" s="958"/>
      <c r="AN69" s="958"/>
      <c r="AO69" s="958"/>
      <c r="AP69" s="958" t="s">
        <v>491</v>
      </c>
      <c r="AQ69" s="958"/>
      <c r="AR69" s="958"/>
      <c r="AS69" s="958"/>
      <c r="AT69" s="958"/>
      <c r="AU69" s="958" t="s">
        <v>491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561</v>
      </c>
      <c r="C70" s="962"/>
      <c r="D70" s="962"/>
      <c r="E70" s="962"/>
      <c r="F70" s="962"/>
      <c r="G70" s="962"/>
      <c r="H70" s="962"/>
      <c r="I70" s="962"/>
      <c r="J70" s="962"/>
      <c r="K70" s="962"/>
      <c r="L70" s="962"/>
      <c r="M70" s="962"/>
      <c r="N70" s="962"/>
      <c r="O70" s="962"/>
      <c r="P70" s="963"/>
      <c r="Q70" s="964">
        <v>2411</v>
      </c>
      <c r="R70" s="958"/>
      <c r="S70" s="958"/>
      <c r="T70" s="958"/>
      <c r="U70" s="958"/>
      <c r="V70" s="958">
        <v>2296</v>
      </c>
      <c r="W70" s="958"/>
      <c r="X70" s="958"/>
      <c r="Y70" s="958"/>
      <c r="Z70" s="958"/>
      <c r="AA70" s="958">
        <v>114</v>
      </c>
      <c r="AB70" s="958"/>
      <c r="AC70" s="958"/>
      <c r="AD70" s="958"/>
      <c r="AE70" s="958"/>
      <c r="AF70" s="958">
        <v>28</v>
      </c>
      <c r="AG70" s="958"/>
      <c r="AH70" s="958"/>
      <c r="AI70" s="958"/>
      <c r="AJ70" s="958"/>
      <c r="AK70" s="958">
        <v>7</v>
      </c>
      <c r="AL70" s="958"/>
      <c r="AM70" s="958"/>
      <c r="AN70" s="958"/>
      <c r="AO70" s="958"/>
      <c r="AP70" s="958">
        <v>491</v>
      </c>
      <c r="AQ70" s="958"/>
      <c r="AR70" s="958"/>
      <c r="AS70" s="958"/>
      <c r="AT70" s="958"/>
      <c r="AU70" s="958">
        <v>400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562</v>
      </c>
      <c r="C71" s="962"/>
      <c r="D71" s="962"/>
      <c r="E71" s="962"/>
      <c r="F71" s="962"/>
      <c r="G71" s="962"/>
      <c r="H71" s="962"/>
      <c r="I71" s="962"/>
      <c r="J71" s="962"/>
      <c r="K71" s="962"/>
      <c r="L71" s="962"/>
      <c r="M71" s="962"/>
      <c r="N71" s="962"/>
      <c r="O71" s="962"/>
      <c r="P71" s="963"/>
      <c r="Q71" s="964">
        <v>243</v>
      </c>
      <c r="R71" s="958"/>
      <c r="S71" s="958"/>
      <c r="T71" s="958"/>
      <c r="U71" s="958"/>
      <c r="V71" s="958">
        <v>238</v>
      </c>
      <c r="W71" s="958"/>
      <c r="X71" s="958"/>
      <c r="Y71" s="958"/>
      <c r="Z71" s="958"/>
      <c r="AA71" s="958">
        <v>5</v>
      </c>
      <c r="AB71" s="958"/>
      <c r="AC71" s="958"/>
      <c r="AD71" s="958"/>
      <c r="AE71" s="958"/>
      <c r="AF71" s="958">
        <v>5</v>
      </c>
      <c r="AG71" s="958"/>
      <c r="AH71" s="958"/>
      <c r="AI71" s="958"/>
      <c r="AJ71" s="958"/>
      <c r="AK71" s="958">
        <v>3</v>
      </c>
      <c r="AL71" s="958"/>
      <c r="AM71" s="958"/>
      <c r="AN71" s="958"/>
      <c r="AO71" s="958"/>
      <c r="AP71" s="958" t="s">
        <v>491</v>
      </c>
      <c r="AQ71" s="958"/>
      <c r="AR71" s="958"/>
      <c r="AS71" s="958"/>
      <c r="AT71" s="958"/>
      <c r="AU71" s="958" t="s">
        <v>491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563</v>
      </c>
      <c r="C72" s="962"/>
      <c r="D72" s="962"/>
      <c r="E72" s="962"/>
      <c r="F72" s="962"/>
      <c r="G72" s="962"/>
      <c r="H72" s="962"/>
      <c r="I72" s="962"/>
      <c r="J72" s="962"/>
      <c r="K72" s="962"/>
      <c r="L72" s="962"/>
      <c r="M72" s="962"/>
      <c r="N72" s="962"/>
      <c r="O72" s="962"/>
      <c r="P72" s="963"/>
      <c r="Q72" s="964">
        <v>967</v>
      </c>
      <c r="R72" s="958"/>
      <c r="S72" s="958"/>
      <c r="T72" s="958"/>
      <c r="U72" s="958"/>
      <c r="V72" s="958">
        <v>732</v>
      </c>
      <c r="W72" s="958"/>
      <c r="X72" s="958"/>
      <c r="Y72" s="958"/>
      <c r="Z72" s="958"/>
      <c r="AA72" s="958">
        <v>236</v>
      </c>
      <c r="AB72" s="958"/>
      <c r="AC72" s="958"/>
      <c r="AD72" s="958"/>
      <c r="AE72" s="958"/>
      <c r="AF72" s="958">
        <v>236</v>
      </c>
      <c r="AG72" s="958"/>
      <c r="AH72" s="958"/>
      <c r="AI72" s="958"/>
      <c r="AJ72" s="958"/>
      <c r="AK72" s="958">
        <v>510</v>
      </c>
      <c r="AL72" s="958"/>
      <c r="AM72" s="958"/>
      <c r="AN72" s="958"/>
      <c r="AO72" s="958"/>
      <c r="AP72" s="958" t="s">
        <v>491</v>
      </c>
      <c r="AQ72" s="958"/>
      <c r="AR72" s="958"/>
      <c r="AS72" s="958"/>
      <c r="AT72" s="958"/>
      <c r="AU72" s="958" t="s">
        <v>491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564</v>
      </c>
      <c r="C73" s="962"/>
      <c r="D73" s="962"/>
      <c r="E73" s="962"/>
      <c r="F73" s="962"/>
      <c r="G73" s="962"/>
      <c r="H73" s="962"/>
      <c r="I73" s="962"/>
      <c r="J73" s="962"/>
      <c r="K73" s="962"/>
      <c r="L73" s="962"/>
      <c r="M73" s="962"/>
      <c r="N73" s="962"/>
      <c r="O73" s="962"/>
      <c r="P73" s="963"/>
      <c r="Q73" s="964">
        <v>294625</v>
      </c>
      <c r="R73" s="958"/>
      <c r="S73" s="958"/>
      <c r="T73" s="958"/>
      <c r="U73" s="958"/>
      <c r="V73" s="958">
        <v>290389</v>
      </c>
      <c r="W73" s="958"/>
      <c r="X73" s="958"/>
      <c r="Y73" s="958"/>
      <c r="Z73" s="958"/>
      <c r="AA73" s="958">
        <v>4236</v>
      </c>
      <c r="AB73" s="958"/>
      <c r="AC73" s="958"/>
      <c r="AD73" s="958"/>
      <c r="AE73" s="958"/>
      <c r="AF73" s="958">
        <v>4236</v>
      </c>
      <c r="AG73" s="958"/>
      <c r="AH73" s="958"/>
      <c r="AI73" s="958"/>
      <c r="AJ73" s="958"/>
      <c r="AK73" s="958">
        <v>5909</v>
      </c>
      <c r="AL73" s="958"/>
      <c r="AM73" s="958"/>
      <c r="AN73" s="958"/>
      <c r="AO73" s="958"/>
      <c r="AP73" s="958" t="s">
        <v>491</v>
      </c>
      <c r="AQ73" s="958"/>
      <c r="AR73" s="958"/>
      <c r="AS73" s="958"/>
      <c r="AT73" s="958"/>
      <c r="AU73" s="958" t="s">
        <v>491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4574</v>
      </c>
      <c r="AG88" s="946"/>
      <c r="AH88" s="946"/>
      <c r="AI88" s="946"/>
      <c r="AJ88" s="946"/>
      <c r="AK88" s="950"/>
      <c r="AL88" s="950"/>
      <c r="AM88" s="950"/>
      <c r="AN88" s="950"/>
      <c r="AO88" s="950"/>
      <c r="AP88" s="946">
        <v>491</v>
      </c>
      <c r="AQ88" s="946"/>
      <c r="AR88" s="946"/>
      <c r="AS88" s="946"/>
      <c r="AT88" s="946"/>
      <c r="AU88" s="946">
        <v>400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370</v>
      </c>
      <c r="CS102" s="940"/>
      <c r="CT102" s="940"/>
      <c r="CU102" s="940"/>
      <c r="CV102" s="941"/>
      <c r="CW102" s="939" t="s">
        <v>491</v>
      </c>
      <c r="CX102" s="940"/>
      <c r="CY102" s="940"/>
      <c r="CZ102" s="940"/>
      <c r="DA102" s="941"/>
      <c r="DB102" s="939" t="s">
        <v>491</v>
      </c>
      <c r="DC102" s="940"/>
      <c r="DD102" s="940"/>
      <c r="DE102" s="940"/>
      <c r="DF102" s="941"/>
      <c r="DG102" s="939" t="s">
        <v>491</v>
      </c>
      <c r="DH102" s="940"/>
      <c r="DI102" s="940"/>
      <c r="DJ102" s="940"/>
      <c r="DK102" s="941"/>
      <c r="DL102" s="939" t="s">
        <v>491</v>
      </c>
      <c r="DM102" s="940"/>
      <c r="DN102" s="940"/>
      <c r="DO102" s="940"/>
      <c r="DP102" s="941"/>
      <c r="DQ102" s="939" t="s">
        <v>491</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3243465</v>
      </c>
      <c r="AB110" s="876"/>
      <c r="AC110" s="876"/>
      <c r="AD110" s="876"/>
      <c r="AE110" s="877"/>
      <c r="AF110" s="878">
        <v>3307355</v>
      </c>
      <c r="AG110" s="876"/>
      <c r="AH110" s="876"/>
      <c r="AI110" s="876"/>
      <c r="AJ110" s="877"/>
      <c r="AK110" s="878">
        <v>3463967</v>
      </c>
      <c r="AL110" s="876"/>
      <c r="AM110" s="876"/>
      <c r="AN110" s="876"/>
      <c r="AO110" s="877"/>
      <c r="AP110" s="879">
        <v>21.2</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30257493</v>
      </c>
      <c r="BR110" s="829"/>
      <c r="BS110" s="829"/>
      <c r="BT110" s="829"/>
      <c r="BU110" s="829"/>
      <c r="BV110" s="829">
        <v>29872426</v>
      </c>
      <c r="BW110" s="829"/>
      <c r="BX110" s="829"/>
      <c r="BY110" s="829"/>
      <c r="BZ110" s="829"/>
      <c r="CA110" s="829">
        <v>29247640</v>
      </c>
      <c r="CB110" s="829"/>
      <c r="CC110" s="829"/>
      <c r="CD110" s="829"/>
      <c r="CE110" s="829"/>
      <c r="CF110" s="853">
        <v>179.3</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10453295</v>
      </c>
      <c r="BR112" s="804"/>
      <c r="BS112" s="804"/>
      <c r="BT112" s="804"/>
      <c r="BU112" s="804"/>
      <c r="BV112" s="804">
        <v>9190137</v>
      </c>
      <c r="BW112" s="804"/>
      <c r="BX112" s="804"/>
      <c r="BY112" s="804"/>
      <c r="BZ112" s="804"/>
      <c r="CA112" s="804">
        <v>8187072</v>
      </c>
      <c r="CB112" s="804"/>
      <c r="CC112" s="804"/>
      <c r="CD112" s="804"/>
      <c r="CE112" s="804"/>
      <c r="CF112" s="862">
        <v>50.2</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808034</v>
      </c>
      <c r="AB113" s="906"/>
      <c r="AC113" s="906"/>
      <c r="AD113" s="906"/>
      <c r="AE113" s="907"/>
      <c r="AF113" s="908">
        <v>757268</v>
      </c>
      <c r="AG113" s="906"/>
      <c r="AH113" s="906"/>
      <c r="AI113" s="906"/>
      <c r="AJ113" s="907"/>
      <c r="AK113" s="908">
        <v>728719</v>
      </c>
      <c r="AL113" s="906"/>
      <c r="AM113" s="906"/>
      <c r="AN113" s="906"/>
      <c r="AO113" s="907"/>
      <c r="AP113" s="909">
        <v>4.5</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76864</v>
      </c>
      <c r="BR113" s="804"/>
      <c r="BS113" s="804"/>
      <c r="BT113" s="804"/>
      <c r="BU113" s="804"/>
      <c r="BV113" s="804">
        <v>79108</v>
      </c>
      <c r="BW113" s="804"/>
      <c r="BX113" s="804"/>
      <c r="BY113" s="804"/>
      <c r="BZ113" s="804"/>
      <c r="CA113" s="804">
        <v>400194</v>
      </c>
      <c r="CB113" s="804"/>
      <c r="CC113" s="804"/>
      <c r="CD113" s="804"/>
      <c r="CE113" s="804"/>
      <c r="CF113" s="862">
        <v>2.5</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40867</v>
      </c>
      <c r="AB114" s="767"/>
      <c r="AC114" s="767"/>
      <c r="AD114" s="767"/>
      <c r="AE114" s="768"/>
      <c r="AF114" s="769">
        <v>34121</v>
      </c>
      <c r="AG114" s="767"/>
      <c r="AH114" s="767"/>
      <c r="AI114" s="767"/>
      <c r="AJ114" s="768"/>
      <c r="AK114" s="769">
        <v>28158</v>
      </c>
      <c r="AL114" s="767"/>
      <c r="AM114" s="767"/>
      <c r="AN114" s="767"/>
      <c r="AO114" s="768"/>
      <c r="AP114" s="811">
        <v>0.2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4256877</v>
      </c>
      <c r="BR114" s="804"/>
      <c r="BS114" s="804"/>
      <c r="BT114" s="804"/>
      <c r="BU114" s="804"/>
      <c r="BV114" s="804">
        <v>4159723</v>
      </c>
      <c r="BW114" s="804"/>
      <c r="BX114" s="804"/>
      <c r="BY114" s="804"/>
      <c r="BZ114" s="804"/>
      <c r="CA114" s="804">
        <v>3991961</v>
      </c>
      <c r="CB114" s="804"/>
      <c r="CC114" s="804"/>
      <c r="CD114" s="804"/>
      <c r="CE114" s="804"/>
      <c r="CF114" s="862">
        <v>24.5</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1142</v>
      </c>
      <c r="AB115" s="906"/>
      <c r="AC115" s="906"/>
      <c r="AD115" s="906"/>
      <c r="AE115" s="907"/>
      <c r="AF115" s="908">
        <v>2025</v>
      </c>
      <c r="AG115" s="906"/>
      <c r="AH115" s="906"/>
      <c r="AI115" s="906"/>
      <c r="AJ115" s="907"/>
      <c r="AK115" s="908">
        <v>2024</v>
      </c>
      <c r="AL115" s="906"/>
      <c r="AM115" s="906"/>
      <c r="AN115" s="906"/>
      <c r="AO115" s="907"/>
      <c r="AP115" s="909">
        <v>0</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v>21293</v>
      </c>
      <c r="BW115" s="804"/>
      <c r="BX115" s="804"/>
      <c r="BY115" s="804"/>
      <c r="BZ115" s="804"/>
      <c r="CA115" s="804">
        <v>28877</v>
      </c>
      <c r="CB115" s="804"/>
      <c r="CC115" s="804"/>
      <c r="CD115" s="804"/>
      <c r="CE115" s="804"/>
      <c r="CF115" s="862">
        <v>0.2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v>267</v>
      </c>
      <c r="AG116" s="767"/>
      <c r="AH116" s="767"/>
      <c r="AI116" s="767"/>
      <c r="AJ116" s="768"/>
      <c r="AK116" s="769">
        <v>653</v>
      </c>
      <c r="AL116" s="767"/>
      <c r="AM116" s="767"/>
      <c r="AN116" s="767"/>
      <c r="AO116" s="768"/>
      <c r="AP116" s="811">
        <v>0</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4093508</v>
      </c>
      <c r="AB117" s="890"/>
      <c r="AC117" s="890"/>
      <c r="AD117" s="890"/>
      <c r="AE117" s="891"/>
      <c r="AF117" s="892">
        <v>4101036</v>
      </c>
      <c r="AG117" s="890"/>
      <c r="AH117" s="890"/>
      <c r="AI117" s="890"/>
      <c r="AJ117" s="891"/>
      <c r="AK117" s="892">
        <v>4223521</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45044529</v>
      </c>
      <c r="BR119" s="832"/>
      <c r="BS119" s="832"/>
      <c r="BT119" s="832"/>
      <c r="BU119" s="832"/>
      <c r="BV119" s="832">
        <v>43322687</v>
      </c>
      <c r="BW119" s="832"/>
      <c r="BX119" s="832"/>
      <c r="BY119" s="832"/>
      <c r="BZ119" s="832"/>
      <c r="CA119" s="832">
        <v>41855744</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23650220</v>
      </c>
      <c r="BR120" s="829"/>
      <c r="BS120" s="829"/>
      <c r="BT120" s="829"/>
      <c r="BU120" s="829"/>
      <c r="BV120" s="829">
        <v>27230241</v>
      </c>
      <c r="BW120" s="829"/>
      <c r="BX120" s="829"/>
      <c r="BY120" s="829"/>
      <c r="BZ120" s="829"/>
      <c r="CA120" s="829">
        <v>33588079</v>
      </c>
      <c r="CB120" s="829"/>
      <c r="CC120" s="829"/>
      <c r="CD120" s="829"/>
      <c r="CE120" s="829"/>
      <c r="CF120" s="853">
        <v>205.9</v>
      </c>
      <c r="CG120" s="854"/>
      <c r="CH120" s="854"/>
      <c r="CI120" s="854"/>
      <c r="CJ120" s="854"/>
      <c r="CK120" s="855" t="s">
        <v>449</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5534708</v>
      </c>
      <c r="DH120" s="829"/>
      <c r="DI120" s="829"/>
      <c r="DJ120" s="829"/>
      <c r="DK120" s="829"/>
      <c r="DL120" s="829">
        <v>4867291</v>
      </c>
      <c r="DM120" s="829"/>
      <c r="DN120" s="829"/>
      <c r="DO120" s="829"/>
      <c r="DP120" s="829"/>
      <c r="DQ120" s="829">
        <v>4720483</v>
      </c>
      <c r="DR120" s="829"/>
      <c r="DS120" s="829"/>
      <c r="DT120" s="829"/>
      <c r="DU120" s="829"/>
      <c r="DV120" s="830">
        <v>28.9</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2708663</v>
      </c>
      <c r="BR121" s="804"/>
      <c r="BS121" s="804"/>
      <c r="BT121" s="804"/>
      <c r="BU121" s="804"/>
      <c r="BV121" s="804">
        <v>2460500</v>
      </c>
      <c r="BW121" s="804"/>
      <c r="BX121" s="804"/>
      <c r="BY121" s="804"/>
      <c r="BZ121" s="804"/>
      <c r="CA121" s="804">
        <v>2534453</v>
      </c>
      <c r="CB121" s="804"/>
      <c r="CC121" s="804"/>
      <c r="CD121" s="804"/>
      <c r="CE121" s="804"/>
      <c r="CF121" s="862">
        <v>15.5</v>
      </c>
      <c r="CG121" s="863"/>
      <c r="CH121" s="863"/>
      <c r="CI121" s="863"/>
      <c r="CJ121" s="863"/>
      <c r="CK121" s="856"/>
      <c r="CL121" s="842"/>
      <c r="CM121" s="842"/>
      <c r="CN121" s="842"/>
      <c r="CO121" s="843"/>
      <c r="CP121" s="822" t="s">
        <v>396</v>
      </c>
      <c r="CQ121" s="823"/>
      <c r="CR121" s="823"/>
      <c r="CS121" s="823"/>
      <c r="CT121" s="823"/>
      <c r="CU121" s="823"/>
      <c r="CV121" s="823"/>
      <c r="CW121" s="823"/>
      <c r="CX121" s="823"/>
      <c r="CY121" s="823"/>
      <c r="CZ121" s="823"/>
      <c r="DA121" s="823"/>
      <c r="DB121" s="823"/>
      <c r="DC121" s="823"/>
      <c r="DD121" s="823"/>
      <c r="DE121" s="823"/>
      <c r="DF121" s="824"/>
      <c r="DG121" s="803">
        <v>3001049</v>
      </c>
      <c r="DH121" s="804"/>
      <c r="DI121" s="804"/>
      <c r="DJ121" s="804"/>
      <c r="DK121" s="804"/>
      <c r="DL121" s="804">
        <v>2401401</v>
      </c>
      <c r="DM121" s="804"/>
      <c r="DN121" s="804"/>
      <c r="DO121" s="804"/>
      <c r="DP121" s="804"/>
      <c r="DQ121" s="804">
        <v>1849037</v>
      </c>
      <c r="DR121" s="804"/>
      <c r="DS121" s="804"/>
      <c r="DT121" s="804"/>
      <c r="DU121" s="804"/>
      <c r="DV121" s="781">
        <v>11.3</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26545787</v>
      </c>
      <c r="BR122" s="832"/>
      <c r="BS122" s="832"/>
      <c r="BT122" s="832"/>
      <c r="BU122" s="832"/>
      <c r="BV122" s="832">
        <v>25327309</v>
      </c>
      <c r="BW122" s="832"/>
      <c r="BX122" s="832"/>
      <c r="BY122" s="832"/>
      <c r="BZ122" s="832"/>
      <c r="CA122" s="832">
        <v>24359373</v>
      </c>
      <c r="CB122" s="832"/>
      <c r="CC122" s="832"/>
      <c r="CD122" s="832"/>
      <c r="CE122" s="832"/>
      <c r="CF122" s="833">
        <v>149.4</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310975</v>
      </c>
      <c r="DH122" s="804"/>
      <c r="DI122" s="804"/>
      <c r="DJ122" s="804"/>
      <c r="DK122" s="804"/>
      <c r="DL122" s="804">
        <v>389071</v>
      </c>
      <c r="DM122" s="804"/>
      <c r="DN122" s="804"/>
      <c r="DO122" s="804"/>
      <c r="DP122" s="804"/>
      <c r="DQ122" s="804">
        <v>518748</v>
      </c>
      <c r="DR122" s="804"/>
      <c r="DS122" s="804"/>
      <c r="DT122" s="804"/>
      <c r="DU122" s="804"/>
      <c r="DV122" s="781">
        <v>3.2</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52904670</v>
      </c>
      <c r="BR123" s="820"/>
      <c r="BS123" s="820"/>
      <c r="BT123" s="820"/>
      <c r="BU123" s="820"/>
      <c r="BV123" s="820">
        <v>55018050</v>
      </c>
      <c r="BW123" s="820"/>
      <c r="BX123" s="820"/>
      <c r="BY123" s="820"/>
      <c r="BZ123" s="820"/>
      <c r="CA123" s="820">
        <v>60481905</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v>825253</v>
      </c>
      <c r="DH123" s="767"/>
      <c r="DI123" s="767"/>
      <c r="DJ123" s="767"/>
      <c r="DK123" s="768"/>
      <c r="DL123" s="769">
        <v>752409</v>
      </c>
      <c r="DM123" s="767"/>
      <c r="DN123" s="767"/>
      <c r="DO123" s="767"/>
      <c r="DP123" s="768"/>
      <c r="DQ123" s="769">
        <v>510673</v>
      </c>
      <c r="DR123" s="767"/>
      <c r="DS123" s="767"/>
      <c r="DT123" s="767"/>
      <c r="DU123" s="768"/>
      <c r="DV123" s="811">
        <v>3.1</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781310</v>
      </c>
      <c r="DH124" s="751"/>
      <c r="DI124" s="751"/>
      <c r="DJ124" s="751"/>
      <c r="DK124" s="752"/>
      <c r="DL124" s="753">
        <v>779965</v>
      </c>
      <c r="DM124" s="751"/>
      <c r="DN124" s="751"/>
      <c r="DO124" s="751"/>
      <c r="DP124" s="752"/>
      <c r="DQ124" s="753">
        <v>588131</v>
      </c>
      <c r="DR124" s="751"/>
      <c r="DS124" s="751"/>
      <c r="DT124" s="751"/>
      <c r="DU124" s="752"/>
      <c r="DV124" s="835">
        <v>3.6</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1142</v>
      </c>
      <c r="AB127" s="767"/>
      <c r="AC127" s="767"/>
      <c r="AD127" s="767"/>
      <c r="AE127" s="768"/>
      <c r="AF127" s="769">
        <v>2025</v>
      </c>
      <c r="AG127" s="767"/>
      <c r="AH127" s="767"/>
      <c r="AI127" s="767"/>
      <c r="AJ127" s="768"/>
      <c r="AK127" s="769">
        <v>2024</v>
      </c>
      <c r="AL127" s="767"/>
      <c r="AM127" s="767"/>
      <c r="AN127" s="767"/>
      <c r="AO127" s="768"/>
      <c r="AP127" s="811">
        <v>0</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233517</v>
      </c>
      <c r="AB128" s="788"/>
      <c r="AC128" s="788"/>
      <c r="AD128" s="788"/>
      <c r="AE128" s="789"/>
      <c r="AF128" s="790">
        <v>209202</v>
      </c>
      <c r="AG128" s="788"/>
      <c r="AH128" s="788"/>
      <c r="AI128" s="788"/>
      <c r="AJ128" s="789"/>
      <c r="AK128" s="790">
        <v>226973</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12.55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v>21293</v>
      </c>
      <c r="DM128" s="778"/>
      <c r="DN128" s="778"/>
      <c r="DO128" s="778"/>
      <c r="DP128" s="778"/>
      <c r="DQ128" s="778">
        <v>28877</v>
      </c>
      <c r="DR128" s="778"/>
      <c r="DS128" s="778"/>
      <c r="DT128" s="778"/>
      <c r="DU128" s="778"/>
      <c r="DV128" s="779">
        <v>0.2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18539799</v>
      </c>
      <c r="AB129" s="767"/>
      <c r="AC129" s="767"/>
      <c r="AD129" s="767"/>
      <c r="AE129" s="768"/>
      <c r="AF129" s="769">
        <v>18436041</v>
      </c>
      <c r="AG129" s="767"/>
      <c r="AH129" s="767"/>
      <c r="AI129" s="767"/>
      <c r="AJ129" s="768"/>
      <c r="AK129" s="769">
        <v>18962141</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17.55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2607607</v>
      </c>
      <c r="AB130" s="767"/>
      <c r="AC130" s="767"/>
      <c r="AD130" s="767"/>
      <c r="AE130" s="768"/>
      <c r="AF130" s="769">
        <v>2592164</v>
      </c>
      <c r="AG130" s="767"/>
      <c r="AH130" s="767"/>
      <c r="AI130" s="767"/>
      <c r="AJ130" s="768"/>
      <c r="AK130" s="769">
        <v>2653024</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8.1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15932192</v>
      </c>
      <c r="AB131" s="751"/>
      <c r="AC131" s="751"/>
      <c r="AD131" s="751"/>
      <c r="AE131" s="752"/>
      <c r="AF131" s="753">
        <v>15843877</v>
      </c>
      <c r="AG131" s="751"/>
      <c r="AH131" s="751"/>
      <c r="AI131" s="751"/>
      <c r="AJ131" s="752"/>
      <c r="AK131" s="753">
        <v>16309117</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7.8607160399999998</v>
      </c>
      <c r="AB132" s="732"/>
      <c r="AC132" s="732"/>
      <c r="AD132" s="732"/>
      <c r="AE132" s="733"/>
      <c r="AF132" s="734">
        <v>8.2029767679999992</v>
      </c>
      <c r="AG132" s="732"/>
      <c r="AH132" s="732"/>
      <c r="AI132" s="732"/>
      <c r="AJ132" s="733"/>
      <c r="AK132" s="734">
        <v>8.2378708790000008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8.4</v>
      </c>
      <c r="AB133" s="711"/>
      <c r="AC133" s="711"/>
      <c r="AD133" s="711"/>
      <c r="AE133" s="712"/>
      <c r="AF133" s="710">
        <v>8.1999999999999993</v>
      </c>
      <c r="AG133" s="711"/>
      <c r="AH133" s="711"/>
      <c r="AI133" s="711"/>
      <c r="AJ133" s="712"/>
      <c r="AK133" s="710">
        <v>8.1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RHgl2dfn8SaPP5GQ0asWF/wQWfz+2zWkMgWAOmNNX1OXDLzUb6dUCKXFyZ2YIWu3cn53DmSfywX1toCCQIYVg==" saltValue="DdYt4mIYcTs34IQPKhVk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2fKDIp3isXNJQV8ItLIeXjxW5VARO4qTeS5m69rqQSzzDr4RiWpDjQjMGFM8l6ofMQMcV4EI3Cso2dl5QCxFkA==" saltValue="94TSZhHqrqNPl69CY/Xf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PjXmLe3ULpmlF//Hlh7kOPnSByfVxJnmkAHB2dtPA0dWwGZIwqtVMjXbDjdFE65NUSoiHuFVp3buhe6w+huoQ==" saltValue="i1F6yLHPqSngV9EtQKc2v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6432342</v>
      </c>
      <c r="AP9" s="262">
        <v>114251</v>
      </c>
      <c r="AQ9" s="263">
        <v>95899</v>
      </c>
      <c r="AR9" s="264">
        <v>19.100000000000001</v>
      </c>
    </row>
    <row r="10" spans="1:46" ht="13.5" customHeight="1" x14ac:dyDescent="0.15">
      <c r="A10" s="247"/>
      <c r="AK10" s="1117" t="s">
        <v>488</v>
      </c>
      <c r="AL10" s="1118"/>
      <c r="AM10" s="1118"/>
      <c r="AN10" s="1119"/>
      <c r="AO10" s="265">
        <v>1220465</v>
      </c>
      <c r="AP10" s="265">
        <v>21678</v>
      </c>
      <c r="AQ10" s="266">
        <v>7418</v>
      </c>
      <c r="AR10" s="267">
        <v>192.2</v>
      </c>
    </row>
    <row r="11" spans="1:46" ht="13.5" customHeight="1" x14ac:dyDescent="0.15">
      <c r="A11" s="247"/>
      <c r="AK11" s="1117" t="s">
        <v>489</v>
      </c>
      <c r="AL11" s="1118"/>
      <c r="AM11" s="1118"/>
      <c r="AN11" s="1119"/>
      <c r="AO11" s="265">
        <v>340502</v>
      </c>
      <c r="AP11" s="265">
        <v>6048</v>
      </c>
      <c r="AQ11" s="266">
        <v>1842</v>
      </c>
      <c r="AR11" s="267">
        <v>228.3</v>
      </c>
    </row>
    <row r="12" spans="1:46" ht="13.5" customHeight="1" x14ac:dyDescent="0.15">
      <c r="A12" s="247"/>
      <c r="AK12" s="1117" t="s">
        <v>490</v>
      </c>
      <c r="AL12" s="1118"/>
      <c r="AM12" s="1118"/>
      <c r="AN12" s="1119"/>
      <c r="AO12" s="265" t="s">
        <v>491</v>
      </c>
      <c r="AP12" s="265" t="s">
        <v>491</v>
      </c>
      <c r="AQ12" s="266">
        <v>18</v>
      </c>
      <c r="AR12" s="267" t="s">
        <v>491</v>
      </c>
    </row>
    <row r="13" spans="1:46" ht="13.5" customHeight="1" x14ac:dyDescent="0.15">
      <c r="A13" s="247"/>
      <c r="AK13" s="1117" t="s">
        <v>492</v>
      </c>
      <c r="AL13" s="1118"/>
      <c r="AM13" s="1118"/>
      <c r="AN13" s="1119"/>
      <c r="AO13" s="265">
        <v>328360</v>
      </c>
      <c r="AP13" s="265">
        <v>5832</v>
      </c>
      <c r="AQ13" s="266">
        <v>3674</v>
      </c>
      <c r="AR13" s="267">
        <v>58.7</v>
      </c>
    </row>
    <row r="14" spans="1:46" ht="13.5" customHeight="1" x14ac:dyDescent="0.15">
      <c r="A14" s="247"/>
      <c r="AK14" s="1117" t="s">
        <v>493</v>
      </c>
      <c r="AL14" s="1118"/>
      <c r="AM14" s="1118"/>
      <c r="AN14" s="1119"/>
      <c r="AO14" s="265">
        <v>75057</v>
      </c>
      <c r="AP14" s="265">
        <v>1333</v>
      </c>
      <c r="AQ14" s="266">
        <v>2040</v>
      </c>
      <c r="AR14" s="267">
        <v>-34.700000000000003</v>
      </c>
    </row>
    <row r="15" spans="1:46" ht="13.5" customHeight="1" x14ac:dyDescent="0.15">
      <c r="A15" s="247"/>
      <c r="AK15" s="1120" t="s">
        <v>494</v>
      </c>
      <c r="AL15" s="1121"/>
      <c r="AM15" s="1121"/>
      <c r="AN15" s="1122"/>
      <c r="AO15" s="265">
        <v>-433568</v>
      </c>
      <c r="AP15" s="265">
        <v>-7701</v>
      </c>
      <c r="AQ15" s="266">
        <v>-5724</v>
      </c>
      <c r="AR15" s="267">
        <v>34.5</v>
      </c>
    </row>
    <row r="16" spans="1:46" x14ac:dyDescent="0.15">
      <c r="A16" s="247"/>
      <c r="AK16" s="1120" t="s">
        <v>177</v>
      </c>
      <c r="AL16" s="1121"/>
      <c r="AM16" s="1121"/>
      <c r="AN16" s="1122"/>
      <c r="AO16" s="265">
        <v>7963158</v>
      </c>
      <c r="AP16" s="265">
        <v>141442</v>
      </c>
      <c r="AQ16" s="266">
        <v>105167</v>
      </c>
      <c r="AR16" s="267">
        <v>34.5</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10.39</v>
      </c>
      <c r="AP21" s="278">
        <v>8.91</v>
      </c>
      <c r="AQ21" s="279">
        <v>1.48</v>
      </c>
      <c r="AS21" s="280"/>
      <c r="AT21" s="276"/>
    </row>
    <row r="22" spans="1:46" s="248" customFormat="1" x14ac:dyDescent="0.15">
      <c r="A22" s="276"/>
      <c r="AK22" s="1123" t="s">
        <v>500</v>
      </c>
      <c r="AL22" s="1124"/>
      <c r="AM22" s="1124"/>
      <c r="AN22" s="1125"/>
      <c r="AO22" s="281">
        <v>98.5</v>
      </c>
      <c r="AP22" s="282">
        <v>97.6</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3463967</v>
      </c>
      <c r="AP32" s="291">
        <v>61527</v>
      </c>
      <c r="AQ32" s="292">
        <v>63956</v>
      </c>
      <c r="AR32" s="293">
        <v>-3.8</v>
      </c>
    </row>
    <row r="33" spans="1:46" ht="13.5" customHeight="1" x14ac:dyDescent="0.15">
      <c r="A33" s="247"/>
      <c r="AK33" s="1107" t="s">
        <v>505</v>
      </c>
      <c r="AL33" s="1108"/>
      <c r="AM33" s="1108"/>
      <c r="AN33" s="1109"/>
      <c r="AO33" s="291" t="s">
        <v>491</v>
      </c>
      <c r="AP33" s="291" t="s">
        <v>491</v>
      </c>
      <c r="AQ33" s="292" t="s">
        <v>491</v>
      </c>
      <c r="AR33" s="293" t="s">
        <v>491</v>
      </c>
    </row>
    <row r="34" spans="1:46" ht="27" customHeight="1" x14ac:dyDescent="0.15">
      <c r="A34" s="247"/>
      <c r="AK34" s="1107" t="s">
        <v>506</v>
      </c>
      <c r="AL34" s="1108"/>
      <c r="AM34" s="1108"/>
      <c r="AN34" s="1109"/>
      <c r="AO34" s="291" t="s">
        <v>491</v>
      </c>
      <c r="AP34" s="291" t="s">
        <v>491</v>
      </c>
      <c r="AQ34" s="292">
        <v>4</v>
      </c>
      <c r="AR34" s="293" t="s">
        <v>491</v>
      </c>
    </row>
    <row r="35" spans="1:46" ht="27" customHeight="1" x14ac:dyDescent="0.15">
      <c r="A35" s="247"/>
      <c r="AK35" s="1107" t="s">
        <v>507</v>
      </c>
      <c r="AL35" s="1108"/>
      <c r="AM35" s="1108"/>
      <c r="AN35" s="1109"/>
      <c r="AO35" s="291">
        <v>728719</v>
      </c>
      <c r="AP35" s="291">
        <v>12943</v>
      </c>
      <c r="AQ35" s="292">
        <v>14498</v>
      </c>
      <c r="AR35" s="293">
        <v>-10.7</v>
      </c>
    </row>
    <row r="36" spans="1:46" ht="27" customHeight="1" x14ac:dyDescent="0.15">
      <c r="A36" s="247"/>
      <c r="AK36" s="1107" t="s">
        <v>508</v>
      </c>
      <c r="AL36" s="1108"/>
      <c r="AM36" s="1108"/>
      <c r="AN36" s="1109"/>
      <c r="AO36" s="291">
        <v>28158</v>
      </c>
      <c r="AP36" s="291">
        <v>500</v>
      </c>
      <c r="AQ36" s="292">
        <v>1993</v>
      </c>
      <c r="AR36" s="293">
        <v>-74.900000000000006</v>
      </c>
    </row>
    <row r="37" spans="1:46" ht="13.5" customHeight="1" x14ac:dyDescent="0.15">
      <c r="A37" s="247"/>
      <c r="AK37" s="1107" t="s">
        <v>509</v>
      </c>
      <c r="AL37" s="1108"/>
      <c r="AM37" s="1108"/>
      <c r="AN37" s="1109"/>
      <c r="AO37" s="291">
        <v>2024</v>
      </c>
      <c r="AP37" s="291">
        <v>36</v>
      </c>
      <c r="AQ37" s="292">
        <v>407</v>
      </c>
      <c r="AR37" s="293">
        <v>-91.2</v>
      </c>
    </row>
    <row r="38" spans="1:46" ht="27" customHeight="1" x14ac:dyDescent="0.15">
      <c r="A38" s="247"/>
      <c r="AK38" s="1110" t="s">
        <v>510</v>
      </c>
      <c r="AL38" s="1111"/>
      <c r="AM38" s="1111"/>
      <c r="AN38" s="1112"/>
      <c r="AO38" s="294">
        <v>653</v>
      </c>
      <c r="AP38" s="294">
        <v>12</v>
      </c>
      <c r="AQ38" s="295">
        <v>1</v>
      </c>
      <c r="AR38" s="283">
        <v>1100</v>
      </c>
      <c r="AS38" s="290"/>
    </row>
    <row r="39" spans="1:46" x14ac:dyDescent="0.15">
      <c r="A39" s="247"/>
      <c r="AK39" s="1110" t="s">
        <v>511</v>
      </c>
      <c r="AL39" s="1111"/>
      <c r="AM39" s="1111"/>
      <c r="AN39" s="1112"/>
      <c r="AO39" s="291">
        <v>-226973</v>
      </c>
      <c r="AP39" s="291">
        <v>-4031</v>
      </c>
      <c r="AQ39" s="292">
        <v>-3355</v>
      </c>
      <c r="AR39" s="293">
        <v>20.100000000000001</v>
      </c>
      <c r="AS39" s="290"/>
    </row>
    <row r="40" spans="1:46" ht="27" customHeight="1" x14ac:dyDescent="0.15">
      <c r="A40" s="247"/>
      <c r="AK40" s="1107" t="s">
        <v>512</v>
      </c>
      <c r="AL40" s="1108"/>
      <c r="AM40" s="1108"/>
      <c r="AN40" s="1109"/>
      <c r="AO40" s="291">
        <v>-2653024</v>
      </c>
      <c r="AP40" s="291">
        <v>-47123</v>
      </c>
      <c r="AQ40" s="292">
        <v>-53996</v>
      </c>
      <c r="AR40" s="293">
        <v>-12.7</v>
      </c>
      <c r="AS40" s="290"/>
    </row>
    <row r="41" spans="1:46" x14ac:dyDescent="0.15">
      <c r="A41" s="247"/>
      <c r="AK41" s="1113" t="s">
        <v>287</v>
      </c>
      <c r="AL41" s="1114"/>
      <c r="AM41" s="1114"/>
      <c r="AN41" s="1115"/>
      <c r="AO41" s="291">
        <v>1343524</v>
      </c>
      <c r="AP41" s="291">
        <v>23864</v>
      </c>
      <c r="AQ41" s="292">
        <v>23508</v>
      </c>
      <c r="AR41" s="293">
        <v>1.5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28346740</v>
      </c>
      <c r="AN51" s="313">
        <v>461335</v>
      </c>
      <c r="AO51" s="314">
        <v>10.3</v>
      </c>
      <c r="AP51" s="315">
        <v>63812</v>
      </c>
      <c r="AQ51" s="316">
        <v>2.2999999999999998</v>
      </c>
      <c r="AR51" s="317">
        <v>8</v>
      </c>
    </row>
    <row r="52" spans="1:44" x14ac:dyDescent="0.15">
      <c r="A52" s="247"/>
      <c r="AK52" s="318"/>
      <c r="AL52" s="319" t="s">
        <v>522</v>
      </c>
      <c r="AM52" s="320">
        <v>2874127</v>
      </c>
      <c r="AN52" s="321">
        <v>46776</v>
      </c>
      <c r="AO52" s="322">
        <v>82.9</v>
      </c>
      <c r="AP52" s="323">
        <v>33848</v>
      </c>
      <c r="AQ52" s="324">
        <v>-4.2</v>
      </c>
      <c r="AR52" s="325">
        <v>87.1</v>
      </c>
    </row>
    <row r="53" spans="1:44" x14ac:dyDescent="0.15">
      <c r="A53" s="247"/>
      <c r="AK53" s="303" t="s">
        <v>523</v>
      </c>
      <c r="AL53" s="304"/>
      <c r="AM53" s="312">
        <v>17270080</v>
      </c>
      <c r="AN53" s="313">
        <v>287112</v>
      </c>
      <c r="AO53" s="314">
        <v>-37.799999999999997</v>
      </c>
      <c r="AP53" s="315">
        <v>71871</v>
      </c>
      <c r="AQ53" s="316">
        <v>12.6</v>
      </c>
      <c r="AR53" s="317">
        <v>-50.4</v>
      </c>
    </row>
    <row r="54" spans="1:44" x14ac:dyDescent="0.15">
      <c r="A54" s="247"/>
      <c r="AK54" s="318"/>
      <c r="AL54" s="319" t="s">
        <v>522</v>
      </c>
      <c r="AM54" s="320">
        <v>1711734</v>
      </c>
      <c r="AN54" s="321">
        <v>28457</v>
      </c>
      <c r="AO54" s="322">
        <v>-39.200000000000003</v>
      </c>
      <c r="AP54" s="323">
        <v>38232</v>
      </c>
      <c r="AQ54" s="324">
        <v>13</v>
      </c>
      <c r="AR54" s="325">
        <v>-52.2</v>
      </c>
    </row>
    <row r="55" spans="1:44" x14ac:dyDescent="0.15">
      <c r="A55" s="247"/>
      <c r="AK55" s="303" t="s">
        <v>524</v>
      </c>
      <c r="AL55" s="304"/>
      <c r="AM55" s="312">
        <v>8649462</v>
      </c>
      <c r="AN55" s="313">
        <v>146785</v>
      </c>
      <c r="AO55" s="314">
        <v>-48.9</v>
      </c>
      <c r="AP55" s="315">
        <v>71807</v>
      </c>
      <c r="AQ55" s="316">
        <v>-0.1</v>
      </c>
      <c r="AR55" s="317">
        <v>-48.8</v>
      </c>
    </row>
    <row r="56" spans="1:44" x14ac:dyDescent="0.15">
      <c r="A56" s="247"/>
      <c r="AK56" s="318"/>
      <c r="AL56" s="319" t="s">
        <v>522</v>
      </c>
      <c r="AM56" s="320">
        <v>2217556</v>
      </c>
      <c r="AN56" s="321">
        <v>37633</v>
      </c>
      <c r="AO56" s="322">
        <v>32.200000000000003</v>
      </c>
      <c r="AP56" s="323">
        <v>37333</v>
      </c>
      <c r="AQ56" s="324">
        <v>-2.4</v>
      </c>
      <c r="AR56" s="325">
        <v>34.6</v>
      </c>
    </row>
    <row r="57" spans="1:44" x14ac:dyDescent="0.15">
      <c r="A57" s="247"/>
      <c r="AK57" s="303" t="s">
        <v>525</v>
      </c>
      <c r="AL57" s="304"/>
      <c r="AM57" s="312">
        <v>4718466</v>
      </c>
      <c r="AN57" s="313">
        <v>81844</v>
      </c>
      <c r="AO57" s="314">
        <v>-44.2</v>
      </c>
      <c r="AP57" s="315">
        <v>80821</v>
      </c>
      <c r="AQ57" s="316">
        <v>12.6</v>
      </c>
      <c r="AR57" s="317">
        <v>-56.8</v>
      </c>
    </row>
    <row r="58" spans="1:44" x14ac:dyDescent="0.15">
      <c r="A58" s="247"/>
      <c r="AK58" s="318"/>
      <c r="AL58" s="319" t="s">
        <v>522</v>
      </c>
      <c r="AM58" s="320">
        <v>2586506</v>
      </c>
      <c r="AN58" s="321">
        <v>44864</v>
      </c>
      <c r="AO58" s="322">
        <v>19.2</v>
      </c>
      <c r="AP58" s="323">
        <v>49586</v>
      </c>
      <c r="AQ58" s="324">
        <v>32.799999999999997</v>
      </c>
      <c r="AR58" s="325">
        <v>-13.6</v>
      </c>
    </row>
    <row r="59" spans="1:44" x14ac:dyDescent="0.15">
      <c r="A59" s="247"/>
      <c r="AK59" s="303" t="s">
        <v>526</v>
      </c>
      <c r="AL59" s="304"/>
      <c r="AM59" s="312">
        <v>3583065</v>
      </c>
      <c r="AN59" s="313">
        <v>63642</v>
      </c>
      <c r="AO59" s="314">
        <v>-22.2</v>
      </c>
      <c r="AP59" s="315">
        <v>79840</v>
      </c>
      <c r="AQ59" s="316">
        <v>-1.2</v>
      </c>
      <c r="AR59" s="317">
        <v>-21</v>
      </c>
    </row>
    <row r="60" spans="1:44" x14ac:dyDescent="0.15">
      <c r="A60" s="247"/>
      <c r="AK60" s="318"/>
      <c r="AL60" s="319" t="s">
        <v>522</v>
      </c>
      <c r="AM60" s="320">
        <v>1564942</v>
      </c>
      <c r="AN60" s="321">
        <v>27796</v>
      </c>
      <c r="AO60" s="322">
        <v>-38</v>
      </c>
      <c r="AP60" s="323">
        <v>45238</v>
      </c>
      <c r="AQ60" s="324">
        <v>-8.8000000000000007</v>
      </c>
      <c r="AR60" s="325">
        <v>-29.2</v>
      </c>
    </row>
    <row r="61" spans="1:44" x14ac:dyDescent="0.15">
      <c r="A61" s="247"/>
      <c r="AK61" s="303" t="s">
        <v>527</v>
      </c>
      <c r="AL61" s="326"/>
      <c r="AM61" s="312">
        <v>12513563</v>
      </c>
      <c r="AN61" s="313">
        <v>208144</v>
      </c>
      <c r="AO61" s="314">
        <v>-28.6</v>
      </c>
      <c r="AP61" s="315">
        <v>73630</v>
      </c>
      <c r="AQ61" s="327">
        <v>5.2</v>
      </c>
      <c r="AR61" s="317">
        <v>-33.799999999999997</v>
      </c>
    </row>
    <row r="62" spans="1:44" x14ac:dyDescent="0.15">
      <c r="A62" s="247"/>
      <c r="AK62" s="318"/>
      <c r="AL62" s="319" t="s">
        <v>522</v>
      </c>
      <c r="AM62" s="320">
        <v>2190973</v>
      </c>
      <c r="AN62" s="321">
        <v>37105</v>
      </c>
      <c r="AO62" s="322">
        <v>11.4</v>
      </c>
      <c r="AP62" s="323">
        <v>40847</v>
      </c>
      <c r="AQ62" s="324">
        <v>6.1</v>
      </c>
      <c r="AR62" s="325">
        <v>5.3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8MlQ8E9yLr696ja+hQrov2sy8x/3DyfQ3yJW+7oVZg6PBARMvNIcSems1uN9Gj4Fc3aJincVDY1UqUcxaVlnA==" saltValue="qCORsZbIYzmAuOCuY2+Q5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GAtLbANnEOI8fKbrfHjTPZq2zbfkA+d3xtTX10HRYXNcpivbftKqB+YLEOM0lwuU3tm864TRVLtINFcKpuuXqQ==" saltValue="HWmNQo8CU3Cd80VEmyTf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zWn3R9dG4rOERVI3nmDYFCf3cDeUZEHPVBYHw+rzU43TNaKXew4XzxvY1mz2fiTDUjsn1CBHr0YpQnXYnLuMiw==" saltValue="61OTf76jcO8vC2VrNKmgf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63.1</v>
      </c>
      <c r="G47" s="12">
        <v>70.099999999999994</v>
      </c>
      <c r="H47" s="12">
        <v>65.75</v>
      </c>
      <c r="I47" s="12">
        <v>52.67</v>
      </c>
      <c r="J47" s="13">
        <v>41.48</v>
      </c>
    </row>
    <row r="48" spans="2:10" ht="57.75" customHeight="1" x14ac:dyDescent="0.15">
      <c r="B48" s="14"/>
      <c r="C48" s="1128" t="s">
        <v>4</v>
      </c>
      <c r="D48" s="1128"/>
      <c r="E48" s="1129"/>
      <c r="F48" s="15">
        <v>19.32</v>
      </c>
      <c r="G48" s="16">
        <v>19.940000000000001</v>
      </c>
      <c r="H48" s="16">
        <v>13.82</v>
      </c>
      <c r="I48" s="16">
        <v>6.58</v>
      </c>
      <c r="J48" s="17">
        <v>11.25</v>
      </c>
    </row>
    <row r="49" spans="2:10" ht="57.75" customHeight="1" thickBot="1" x14ac:dyDescent="0.2">
      <c r="B49" s="18"/>
      <c r="C49" s="1130" t="s">
        <v>5</v>
      </c>
      <c r="D49" s="1130"/>
      <c r="E49" s="1131"/>
      <c r="F49" s="19" t="s">
        <v>534</v>
      </c>
      <c r="G49" s="20">
        <v>44.09</v>
      </c>
      <c r="H49" s="20" t="s">
        <v>535</v>
      </c>
      <c r="I49" s="20" t="s">
        <v>536</v>
      </c>
      <c r="J49" s="21" t="s">
        <v>537</v>
      </c>
    </row>
    <row r="50" spans="2:10" x14ac:dyDescent="0.15"/>
  </sheetData>
  <sheetProtection algorithmName="SHA-512" hashValue="1hO4VPCztza8Rpv6f4upOaGSgvasXFGl40K9fbZm7U/Yz1lYFxev+mRkvmCvZSIE6QeN7Q5I6gHpajKIewbGAQ==" saltValue="r7vmuY7my3jt6BWqRLl+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祐輔</cp:lastModifiedBy>
  <dcterms:created xsi:type="dcterms:W3CDTF">2026-02-23T04:35:26Z</dcterms:created>
  <dcterms:modified xsi:type="dcterms:W3CDTF">2026-03-18T02:00:11Z</dcterms:modified>
  <cp:category/>
</cp:coreProperties>
</file>