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3_気仙沼市◯★\12_確定（差替え版）\"/>
    </mc:Choice>
  </mc:AlternateContent>
  <bookViews>
    <workbookView xWindow="0" yWindow="0" windowWidth="28800" windowHeight="12300"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AA23" i="12"/>
  <c r="V23" i="12"/>
  <c r="Q23" i="12"/>
  <c r="AA35" i="12"/>
  <c r="V35" i="12"/>
  <c r="Q35" i="12"/>
  <c r="AP34" i="12"/>
  <c r="AA34" i="12"/>
  <c r="V34" i="12"/>
  <c r="Q34" i="12"/>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<sst xmlns="http://schemas.openxmlformats.org/spreadsheetml/2006/main" count="1075" uniqueCount="605">
  <si>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</si>
  <si>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</si>
  <si>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</si>
  <si>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</si>
  <si>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</si>
  <si>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</si>
  <si>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</si>
  <si>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</si>
  <si>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</si>
  <si>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</si>
  <si>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</si>
  <si>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</si>
  <si>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</si>
  <si>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</si>
  <si>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</si>
  <si>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</si>
  <si>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</si>
  <si>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</si>
  <si>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</si>
  <si>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</si>
  <si>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</si>
  <si>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</si>
  <si>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</si>
  <si>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</si>
  <si>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</si>
  <si>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</si>
  <si>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</si>
  <si>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</si>
  <si>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</si>
  <si>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</si>
  <si>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</si>
  <si>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</si>
  <si>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</si>
  <si>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</si>
  <si>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</si>
  <si>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</si>
  <si>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</si>
  <si>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</si>
  <si>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</si>
  <si>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</si>
  <si>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</si>
  <si>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</si>
  <si>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</si>
  <si>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</si>
  <si>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</si>
  <si>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</si>
  <si>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</si>
  <si>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</si>
  <si>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</si>
  <si>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</si>
  <si>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</si>
  <si>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</si>
  <si>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</si>
  <si>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</si>
  <si>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</si>
  <si>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</si>
  <si>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</si>
  <si>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</si>
  <si>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</si>
  <si>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</si>
  <si>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</si>
  <si>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</si>
  <si>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</si>
  <si>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</si>
  <si>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</si>
  <si>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</si>
  <si>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</si>
  <si>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</si>
  <si>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</si>
  <si>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</si>
  <si>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</si>
  <si>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</si>
  <si>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</si>
  <si>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</si>
  <si>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</si>
  <si>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</si>
  <si>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</si>
  <si>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</si>
  <si>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</si>
  <si>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</si>
  <si>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</si>
  <si>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</si>
  <si>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</si>
  <si>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</si>
  <si>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</si>
  <si>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</si>
  <si>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</si>
  <si>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</si>
  <si>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</si>
  <si>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</si>
  <si>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</si>
  <si>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</si>
  <si>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</si>
  <si>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</si>
  <si>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</si>
  <si>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</si>
  <si>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</si>
  <si>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</si>
  <si>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</si>
  <si>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</si>
  <si>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</si>
  <si>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</si>
  <si>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</si>
  <si>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</si>
  <si>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</si>
  <si>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</si>
  <si>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</si>
  <si>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</si>
  <si>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</si>
  <si>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</si>
  <si>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</si>
  <si>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</si>
  <si>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</si>
  <si>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</si>
  <si>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</si>
  <si>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</si>
  <si>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</si>
  <si>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</si>
  <si>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</si>
  <si>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</si>
  <si>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</si>
  <si>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</si>
  <si>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</si>
  <si>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</si>
  <si>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</si>
  <si>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</si>
  <si>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</si>
  <si>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</si>
  <si>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</si>
  <si>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</si>
  <si>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</si>
  <si>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</si>
  <si>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</si>
  <si>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</si>
  <si>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</si>
  <si>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</si>
  <si>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</si>
  <si>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</si>
  <si>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</si>
  <si>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</si>
  <si>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</si>
  <si>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</si>
  <si>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</si>
  <si>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</si>
  <si>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</si>
  <si>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</si>
  <si>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</si>
  <si>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</si>
  <si>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</si>
  <si>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</si>
  <si>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</si>
  <si>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</si>
  <si>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</si>
  <si>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</si>
  <si>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</si>
  <si>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</si>
  <si>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</si>
  <si>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</si>
  <si>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</si>
  <si>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</si>
  <si>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</si>
  <si>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</si>
  <si>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</si>
  <si>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</si>
  <si>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</si>
  <si>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</si>
  <si>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</si>
  <si>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</si>
  <si>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</si>
  <si>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</si>
  <si>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</si>
  <si>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</si>
  <si>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</si>
  <si>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</si>
  <si>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</si>
  <si>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</si>
  <si>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</si>
  <si>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</si>
  <si>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</si>
  <si>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</si>
  <si>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</si>
  <si>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</si>
  <si>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</si>
  <si>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</si>
  <si>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</si>
  <si>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</si>
  <si>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</si>
  <si>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</si>
  <si>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</si>
  <si>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</si>
  <si>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</si>
  <si>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</si>
  <si>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</si>
  <si>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</si>
  <si>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</si>
  <si>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</si>
  <si>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</si>
  <si>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</si>
  <si>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</si>
  <si>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</si>
  <si>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</si>
  <si>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</si>
  <si>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</si>
  <si>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</si>
  <si>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</si>
  <si>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</si>
  <si>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</si>
  <si>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</si>
  <si>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</si>
  <si>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</si>
  <si>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</si>
  <si>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</si>
  <si>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</si>
  <si>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</si>
  <si>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</si>
  <si>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</si>
  <si>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</si>
  <si>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</si>
  <si>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</si>
  <si>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</si>
  <si>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宮城県気仙沼市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</si>
  <si>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</si>
  <si>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</si>
  <si>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</si>
  <si>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</si>
  <si>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</si>
  <si>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</si>
  <si>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</si>
  <si>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</si>
  <si>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</si>
  <si>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</si>
  <si>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</si>
  <si>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</si>
  <si>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</si>
  <si>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</si>
  <si>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</si>
  <si>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</si>
  <si>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</si>
  <si>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</si>
  <si>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</si>
  <si>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</si>
  <si>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</si>
  <si>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</si>
  <si>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</si>
  <si>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</si>
  <si>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</si>
  <si>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</si>
  <si>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</si>
  <si>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</si>
  <si>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</si>
  <si>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</si>
  <si>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</si>
  <si>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</si>
  <si>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</si>
  <si>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</si>
  <si>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</si>
  <si>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</si>
  <si>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</si>
  <si>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</si>
  <si>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</si>
  <si>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</si>
  <si>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</si>
  <si>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</si>
  <si>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</si>
  <si>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</si>
  <si>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</si>
  <si>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</si>
  <si>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</si>
  <si>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</si>
  <si>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</si>
  <si>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</si>
  <si>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</si>
  <si>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</si>
  <si>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</si>
  <si>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</si>
  <si>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</si>
  <si>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</si>
  <si>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</si>
  <si>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</si>
  <si>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</si>
  <si>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</si>
  <si>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</si>
  <si>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</si>
  <si>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</si>
  <si>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</si>
  <si>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</si>
  <si>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</si>
  <si>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</si>
  <si>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</si>
  <si>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</si>
  <si>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</si>
  <si>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</si>
  <si>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</si>
  <si>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</si>
  <si>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</si>
  <si>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</si>
  <si>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</si>
  <si>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</si>
  <si>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</si>
  <si>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</si>
  <si>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</si>
  <si>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</si>
  <si>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</si>
  <si>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</si>
  <si>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</si>
  <si>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</si>
  <si>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</si>
  <si>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</si>
  <si>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</si>
  <si>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</si>
  <si>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</si>
  <si>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</si>
  <si>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</si>
  <si>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</si>
  <si>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</si>
  <si>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</si>
  <si>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</si>
  <si>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</si>
  <si>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</si>
  <si>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</si>
  <si>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</si>
  <si>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</si>
  <si>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</si>
  <si>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</si>
  <si>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</si>
  <si>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</si>
  <si>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</si>
  <si>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</si>
  <si>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</si>
  <si>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</si>
  <si>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</si>
  <si>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</si>
  <si>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</si>
  <si>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</si>
  <si>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</si>
  <si>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</si>
  <si>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</si>
  <si>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</si>
  <si>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</si>
  <si>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</si>
  <si>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</si>
  <si>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</si>
  <si>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</si>
  <si>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</si>
  <si>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</si>
  <si>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</si>
  <si>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</si>
  <si>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</si>
  <si>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</si>
  <si>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</si>
  <si>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</si>
  <si>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</si>
  <si>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</si>
  <si>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</si>
  <si>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</si>
  <si>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</si>
  <si>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</si>
  <si>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</si>
  <si>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</si>
  <si>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</si>
  <si>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</si>
  <si>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</si>
  <si>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</si>
  <si>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</si>
  <si>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</si>
  <si>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</si>
  <si>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</si>
  <si>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</si>
  <si>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</si>
  <si>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</si>
  <si>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</si>
  <si>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</si>
  <si>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宮城県気仙沼市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</si>
  <si>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</si>
  <si>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</si>
  <si>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</si>
  <si>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</si>
  <si>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</si>
  <si>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</si>
  <si>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</si>
  <si>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</si>
  <si>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</si>
  <si>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</si>
  <si>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</si>
  <si>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</si>
  <si>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</si>
  <si>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</si>
  <si>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</si>
  <si>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</si>
  <si>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</si>
  <si>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</si>
  <si>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</si>
  <si>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</si>
  <si>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</si>
  <si>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</si>
  <si>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</si>
  <si>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</si>
  <si>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</si>
  <si>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</si>
  <si>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</si>
  <si>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</si>
  <si>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</si>
  <si>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</si>
  <si>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</si>
  <si>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</si>
  <si>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</si>
  <si>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</si>
  <si>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</si>
  <si>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</si>
  <si>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</si>
  <si>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</si>
  <si>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</si>
  <si>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</si>
  <si>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ガス事業会計</t>
    <phoneticPr fontId="5"/>
  </si>
  <si>
    <t>法適用企業</t>
    <phoneticPr fontId="5"/>
  </si>
  <si>
    <t>下水道事業会計</t>
    <phoneticPr fontId="5"/>
  </si>
  <si>
    <t>病院事業会計</t>
    <phoneticPr fontId="5"/>
  </si>
  <si>
    <t>魚市場特別会計</t>
    <phoneticPr fontId="5"/>
  </si>
  <si>
    <t>法非適用企業</t>
    <phoneticPr fontId="5"/>
  </si>
  <si>
    <t>唐桑半島ビジターセンター事業特別会計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</si>
  <si>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</si>
  <si>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</si>
  <si>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</si>
  <si>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</si>
  <si>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</si>
  <si>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</si>
  <si>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</si>
  <si>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</si>
  <si>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</si>
  <si>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</si>
  <si>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</si>
  <si>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</si>
  <si>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</si>
  <si>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</si>
  <si>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</si>
  <si>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</si>
  <si>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</si>
  <si>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</si>
  <si>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</si>
  <si>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</si>
  <si>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</si>
  <si>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</si>
  <si>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</si>
  <si>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</si>
  <si>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</si>
  <si>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</si>
  <si>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</si>
  <si>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</si>
  <si>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</si>
  <si>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</si>
  <si>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</si>
  <si>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</si>
  <si>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</si>
  <si>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</si>
  <si>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</si>
  <si>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</si>
  <si>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</si>
  <si>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</si>
  <si>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</si>
  <si>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</si>
  <si>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</si>
  <si>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</si>
  <si>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</si>
  <si>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</si>
  <si>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</si>
  <si>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</si>
  <si>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</si>
  <si>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</si>
  <si>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</si>
  <si>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</si>
  <si>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</si>
  <si>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</si>
  <si>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</si>
  <si>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</si>
  <si>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</si>
  <si>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</si>
  <si>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</si>
  <si>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</si>
  <si>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</si>
  <si>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</si>
  <si>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</si>
  <si>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</si>
  <si>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</si>
  <si>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</si>
  <si>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</si>
  <si>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</si>
  <si>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</si>
  <si>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魚市場特別会計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</si>
  <si>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</si>
  <si>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</si>
  <si>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</si>
  <si>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</si>
  <si>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</si>
  <si>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</si>
  <si>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</si>
  <si>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</si>
  <si>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</si>
  <si>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</si>
  <si>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</si>
  <si>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</si>
  <si>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</si>
  <si>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</si>
  <si>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</si>
  <si>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</si>
  <si>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</si>
  <si>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</si>
  <si>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</si>
  <si>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</si>
  <si>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</si>
  <si>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</si>
  <si>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</si>
  <si>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</si>
  <si>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</si>
  <si>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</si>
  <si>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</si>
  <si>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</si>
  <si>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</si>
  <si>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</si>
  <si>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</si>
  <si>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</si>
  <si>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</si>
  <si>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</si>
  <si>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</si>
  <si>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</si>
  <si>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</si>
  <si>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</si>
  <si>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</si>
  <si>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</si>
  <si>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</si>
  <si>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</si>
  <si>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</si>
  <si>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</si>
  <si>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</si>
  <si>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</si>
  <si>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</si>
  <si>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</si>
  <si>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</si>
  <si>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</si>
  <si>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</si>
  <si>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</si>
  <si>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</si>
  <si>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</si>
  <si>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</si>
  <si>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</si>
  <si>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</si>
  <si>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</si>
  <si>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</si>
  <si>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</si>
  <si>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</si>
  <si>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</si>
  <si>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</si>
  <si>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</si>
  <si>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</si>
  <si>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</si>
  <si>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</si>
  <si>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</si>
  <si>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</si>
  <si>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</si>
  <si>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</si>
  <si>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</si>
  <si>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</si>
  <si>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</si>
  <si>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</si>
  <si>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</si>
  <si>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</si>
  <si>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</si>
  <si>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</si>
  <si>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</si>
  <si>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</si>
  <si>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</si>
  <si>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</si>
  <si>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2.79</t>
  </si>
  <si>
    <t>▲ 35.99</t>
  </si>
  <si>
    <t>▲ 36.19</t>
  </si>
  <si>
    <t>▲ 24.67</t>
  </si>
  <si>
    <t>病院事業会計</t>
  </si>
  <si>
    <t>一般会計</t>
  </si>
  <si>
    <t>水道事業会計</t>
  </si>
  <si>
    <t>介護保険特別会計</t>
  </si>
  <si>
    <t>ガス事業会計</t>
  </si>
  <si>
    <t>国民健康保険特別会計</t>
  </si>
  <si>
    <t>下水道事業会計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</si>
  <si>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</si>
  <si>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</si>
  <si>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</si>
  <si>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</si>
  <si>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</si>
  <si>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</si>
  <si>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</si>
  <si>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</si>
  <si>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</si>
  <si>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</si>
  <si>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</si>
  <si>
    <t>宮城県市町村非常勤消防団員補償報償組合</t>
  </si>
  <si>
    <t>気仙沼・本吉地域広域行政事務組合</t>
  </si>
  <si>
    <t>宮城県市町村自治振興センター</t>
  </si>
  <si>
    <t>宮城県後期高齢者医療広域連合</t>
  </si>
  <si>
    <t>宮城県後期高齢者医療事業会計</t>
  </si>
  <si>
    <t>気仙沼産業センター</t>
  </si>
  <si>
    <t>道の駅大谷海岸</t>
  </si>
  <si>
    <t>市営住宅基金</t>
  </si>
  <si>
    <t>地域振興基金</t>
  </si>
  <si>
    <t>ふるさと応援基金</t>
    <rPh sb="4" eb="8">
      <t>オウエンキキン</t>
    </rPh>
    <phoneticPr fontId="2"/>
  </si>
  <si>
    <t>庁舎建設基金</t>
  </si>
  <si>
    <t>東日本大震災復興基金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</si>
</sst>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71871</c:v>
                </c:pt>
                <c:pt idx="4">
                  <c:v>71807</c:v>
                </c:pt>
              </c:numCache>
            </c:numRef>
          </c:val>
          <c:smooth val="0"/>
          <c:extLst>
            <c:ext xmlns:c16="http://schemas.microsoft.com/office/drawing/2014/chart" uri="{C3380CC4-5D6E-409C-BE32-E72D297353CC}">
              <c16:uniqueId val="{00000000-8B35-4A86-9AF5-13FADCAEAF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517621</c:v>
                </c:pt>
                <c:pt idx="1">
                  <c:v>418267</c:v>
                </c:pt>
                <c:pt idx="2">
                  <c:v>461335</c:v>
                </c:pt>
                <c:pt idx="3">
                  <c:v>287112</c:v>
                </c:pt>
                <c:pt idx="4">
                  <c:v>146785</c:v>
                </c:pt>
              </c:numCache>
            </c:numRef>
          </c:val>
          <c:smooth val="0"/>
          <c:extLst>
            <c:ext xmlns:c16="http://schemas.microsoft.com/office/drawing/2014/chart" uri="{C3380CC4-5D6E-409C-BE32-E72D297353CC}">
              <c16:uniqueId val="{00000001-8B35-4A86-9AF5-13FADCAEAF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32.200000000000003</c:v>
                </c:pt>
                <c:pt idx="1">
                  <c:v>25.53</c:v>
                </c:pt>
                <c:pt idx="2">
                  <c:v>19.32</c:v>
                </c:pt>
                <c:pt idx="3">
                  <c:v>19.940000000000001</c:v>
                </c:pt>
                <c:pt idx="4">
                  <c:v>13.82</c:v>
                </c:pt>
              </c:numCache>
            </c:numRef>
          </c:val>
          <c:extLst>
            <c:ext xmlns:c16="http://schemas.microsoft.com/office/drawing/2014/chart" uri="{C3380CC4-5D6E-409C-BE32-E72D297353CC}">
              <c16:uniqueId val="{00000000-95B1-48CA-A411-3EA9560C96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94.18</c:v>
                </c:pt>
                <c:pt idx="1">
                  <c:v>82.74</c:v>
                </c:pt>
                <c:pt idx="2">
                  <c:v>63.1</c:v>
                </c:pt>
                <c:pt idx="3">
                  <c:v>70.099999999999994</c:v>
                </c:pt>
                <c:pt idx="4">
                  <c:v>65.75</c:v>
                </c:pt>
              </c:numCache>
            </c:numRef>
          </c:val>
          <c:extLst>
            <c:ext xmlns:c16="http://schemas.microsoft.com/office/drawing/2014/chart" uri="{C3380CC4-5D6E-409C-BE32-E72D297353CC}">
              <c16:uniqueId val="{00000001-95B1-48CA-A411-3EA9560C96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-2.79</c:v>
                </c:pt>
                <c:pt idx="1">
                  <c:v>-35.99</c:v>
                </c:pt>
                <c:pt idx="2">
                  <c:v>-36.19</c:v>
                </c:pt>
                <c:pt idx="3">
                  <c:v>44.09</c:v>
                </c:pt>
                <c:pt idx="4">
                  <c:v>-24.67</c:v>
                </c:pt>
              </c:numCache>
            </c:numRef>
          </c:val>
          <c:smooth val="0"/>
          <c:extLst>
            <c:ext xmlns:c16="http://schemas.microsoft.com/office/drawing/2014/chart" uri="{C3380CC4-5D6E-409C-BE32-E72D297353CC}">
              <c16:uniqueId val="{00000002-95B1-48CA-A411-3EA9560C96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0.08</c:v>
                </c:pt>
                <c:pt idx="4">
                  <c:v>#N/A</c:v>
                </c:pt>
                <c:pt idx="5">
                  <c:v>0</c:v>
                </c:pt>
                <c:pt idx="6">
                  <c:v>#N/A</c:v>
                </c:pt>
                <c:pt idx="7">
                  <c:v>0.05</c:v>
                </c:pt>
                <c:pt idx="8">
                  <c:v>#N/A</c:v>
                </c:pt>
                <c:pt idx="9">
                  <c:v>0.06</c:v>
                </c:pt>
              </c:numCache>
            </c:numRef>
          </c:val>
          <c:extLst>
            <c:ext xmlns:c16="http://schemas.microsoft.com/office/drawing/2014/chart" uri="{C3380CC4-5D6E-409C-BE32-E72D297353CC}">
              <c16:uniqueId val="{00000000-460E-442E-970C-564D022711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0E-442E-970C-564D022711B9}"/>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0.08</c:v>
                </c:pt>
                <c:pt idx="8">
                  <c:v>#N/A</c:v>
                </c:pt>
                <c:pt idx="9">
                  <c:v>0.09</c:v>
                </c:pt>
              </c:numCache>
            </c:numRef>
          </c:val>
          <c:extLst>
            <c:ext xmlns:c16="http://schemas.microsoft.com/office/drawing/2014/chart" uri="{C3380CC4-5D6E-409C-BE32-E72D297353CC}">
              <c16:uniqueId val="{00000002-460E-442E-970C-564D022711B9}"/>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0.34</c:v>
                </c:pt>
                <c:pt idx="6">
                  <c:v>#N/A</c:v>
                </c:pt>
                <c:pt idx="7">
                  <c:v>0.25</c:v>
                </c:pt>
                <c:pt idx="8">
                  <c:v>#N/A</c:v>
                </c:pt>
                <c:pt idx="9">
                  <c:v>0.73</c:v>
                </c:pt>
              </c:numCache>
            </c:numRef>
          </c:val>
          <c:extLst>
            <c:ext xmlns:c16="http://schemas.microsoft.com/office/drawing/2014/chart" uri="{C3380CC4-5D6E-409C-BE32-E72D297353CC}">
              <c16:uniqueId val="{00000003-460E-442E-970C-564D022711B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1.37</c:v>
                </c:pt>
                <c:pt idx="2">
                  <c:v>#N/A</c:v>
                </c:pt>
                <c:pt idx="3">
                  <c:v>1.06</c:v>
                </c:pt>
                <c:pt idx="4">
                  <c:v>#N/A</c:v>
                </c:pt>
                <c:pt idx="5">
                  <c:v>0.59</c:v>
                </c:pt>
                <c:pt idx="6">
                  <c:v>#N/A</c:v>
                </c:pt>
                <c:pt idx="7">
                  <c:v>0.77</c:v>
                </c:pt>
                <c:pt idx="8">
                  <c:v>#N/A</c:v>
                </c:pt>
                <c:pt idx="9">
                  <c:v>0.79</c:v>
                </c:pt>
              </c:numCache>
            </c:numRef>
          </c:val>
          <c:extLst>
            <c:ext xmlns:c16="http://schemas.microsoft.com/office/drawing/2014/chart" uri="{C3380CC4-5D6E-409C-BE32-E72D297353CC}">
              <c16:uniqueId val="{00000004-460E-442E-970C-564D022711B9}"/>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0.62</c:v>
                </c:pt>
                <c:pt idx="4">
                  <c:v>#N/A</c:v>
                </c:pt>
                <c:pt idx="5">
                  <c:v>0.85</c:v>
                </c:pt>
                <c:pt idx="6">
                  <c:v>#N/A</c:v>
                </c:pt>
                <c:pt idx="7">
                  <c:v>0.91</c:v>
                </c:pt>
                <c:pt idx="8">
                  <c:v>#N/A</c:v>
                </c:pt>
                <c:pt idx="9">
                  <c:v>1.07</c:v>
                </c:pt>
              </c:numCache>
            </c:numRef>
          </c:val>
          <c:extLst>
            <c:ext xmlns:c16="http://schemas.microsoft.com/office/drawing/2014/chart" uri="{C3380CC4-5D6E-409C-BE32-E72D297353CC}">
              <c16:uniqueId val="{00000005-460E-442E-970C-564D022711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0.37</c:v>
                </c:pt>
                <c:pt idx="4">
                  <c:v>#N/A</c:v>
                </c:pt>
                <c:pt idx="5">
                  <c:v>0.97</c:v>
                </c:pt>
                <c:pt idx="6">
                  <c:v>#N/A</c:v>
                </c:pt>
                <c:pt idx="7">
                  <c:v>1.64</c:v>
                </c:pt>
                <c:pt idx="8">
                  <c:v>#N/A</c:v>
                </c:pt>
                <c:pt idx="9">
                  <c:v>2.44</c:v>
                </c:pt>
              </c:numCache>
            </c:numRef>
          </c:val>
          <c:extLst>
            <c:ext xmlns:c16="http://schemas.microsoft.com/office/drawing/2014/chart" uri="{C3380CC4-5D6E-409C-BE32-E72D297353CC}">
              <c16:uniqueId val="{00000006-460E-442E-970C-564D022711B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6.75</c:v>
                </c:pt>
                <c:pt idx="2">
                  <c:v>#N/A</c:v>
                </c:pt>
                <c:pt idx="3">
                  <c:v>7.07</c:v>
                </c:pt>
                <c:pt idx="4">
                  <c:v>#N/A</c:v>
                </c:pt>
                <c:pt idx="5">
                  <c:v>6.94</c:v>
                </c:pt>
                <c:pt idx="6">
                  <c:v>#N/A</c:v>
                </c:pt>
                <c:pt idx="7">
                  <c:v>6.35</c:v>
                </c:pt>
                <c:pt idx="8">
                  <c:v>#N/A</c:v>
                </c:pt>
                <c:pt idx="9">
                  <c:v>7.26</c:v>
                </c:pt>
              </c:numCache>
            </c:numRef>
          </c:val>
          <c:extLst>
            <c:ext xmlns:c16="http://schemas.microsoft.com/office/drawing/2014/chart" uri="{C3380CC4-5D6E-409C-BE32-E72D297353CC}">
              <c16:uniqueId val="{00000007-460E-442E-970C-564D022711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32.19</c:v>
                </c:pt>
                <c:pt idx="2">
                  <c:v>#N/A</c:v>
                </c:pt>
                <c:pt idx="3">
                  <c:v>25.53</c:v>
                </c:pt>
                <c:pt idx="4">
                  <c:v>#N/A</c:v>
                </c:pt>
                <c:pt idx="5">
                  <c:v>19.309999999999999</c:v>
                </c:pt>
                <c:pt idx="6">
                  <c:v>#N/A</c:v>
                </c:pt>
                <c:pt idx="7">
                  <c:v>19.93</c:v>
                </c:pt>
                <c:pt idx="8">
                  <c:v>#N/A</c:v>
                </c:pt>
                <c:pt idx="9">
                  <c:v>13.82</c:v>
                </c:pt>
              </c:numCache>
            </c:numRef>
          </c:val>
          <c:extLst>
            <c:ext xmlns:c16="http://schemas.microsoft.com/office/drawing/2014/chart" uri="{C3380CC4-5D6E-409C-BE32-E72D297353CC}">
              <c16:uniqueId val="{00000008-460E-442E-970C-564D022711B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c:v>
                </c:pt>
                <c:pt idx="2">
                  <c:v>#N/A</c:v>
                </c:pt>
                <c:pt idx="3">
                  <c:v>2.81</c:v>
                </c:pt>
                <c:pt idx="4">
                  <c:v>#N/A</c:v>
                </c:pt>
                <c:pt idx="5">
                  <c:v>4.58</c:v>
                </c:pt>
                <c:pt idx="6">
                  <c:v>#N/A</c:v>
                </c:pt>
                <c:pt idx="7">
                  <c:v>11.55</c:v>
                </c:pt>
                <c:pt idx="8">
                  <c:v>#N/A</c:v>
                </c:pt>
                <c:pt idx="9">
                  <c:v>18.47</c:v>
                </c:pt>
              </c:numCache>
            </c:numRef>
          </c:val>
          <c:extLst>
            <c:ext xmlns:c16="http://schemas.microsoft.com/office/drawing/2014/chart" uri="{C3380CC4-5D6E-409C-BE32-E72D297353CC}">
              <c16:uniqueId val="{00000009-460E-442E-970C-564D022711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3080</c:v>
                </c:pt>
                <c:pt idx="5">
                  <c:v>2976</c:v>
                </c:pt>
                <c:pt idx="8">
                  <c:v>3097</c:v>
                </c:pt>
                <c:pt idx="11">
                  <c:v>2903</c:v>
                </c:pt>
                <c:pt idx="14">
                  <c:v>2842</c:v>
                </c:pt>
              </c:numCache>
            </c:numRef>
          </c:val>
          <c:extLst>
            <c:ext xmlns:c16="http://schemas.microsoft.com/office/drawing/2014/chart" uri="{C3380CC4-5D6E-409C-BE32-E72D297353CC}">
              <c16:uniqueId val="{00000000-9409-4A89-8757-971FED1B43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09-4A89-8757-971FED1B43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2-9409-4A89-8757-971FED1B43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65</c:v>
                </c:pt>
                <c:pt idx="6">
                  <c:v>65</c:v>
                </c:pt>
                <c:pt idx="9">
                  <c:v>53</c:v>
                </c:pt>
                <c:pt idx="12">
                  <c:v>41</c:v>
                </c:pt>
              </c:numCache>
            </c:numRef>
          </c:val>
          <c:extLst>
            <c:ext xmlns:c16="http://schemas.microsoft.com/office/drawing/2014/chart" uri="{C3380CC4-5D6E-409C-BE32-E72D297353CC}">
              <c16:uniqueId val="{00000003-9409-4A89-8757-971FED1B43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1389</c:v>
                </c:pt>
                <c:pt idx="3">
                  <c:v>1313</c:v>
                </c:pt>
                <c:pt idx="6">
                  <c:v>1113</c:v>
                </c:pt>
                <c:pt idx="9">
                  <c:v>831</c:v>
                </c:pt>
                <c:pt idx="12">
                  <c:v>808</c:v>
                </c:pt>
              </c:numCache>
            </c:numRef>
          </c:val>
          <c:extLst>
            <c:ext xmlns:c16="http://schemas.microsoft.com/office/drawing/2014/chart" uri="{C3380CC4-5D6E-409C-BE32-E72D297353CC}">
              <c16:uniqueId val="{00000004-9409-4A89-8757-971FED1B43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9-4A89-8757-971FED1B43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09-4A89-8757-971FED1B43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3121</c:v>
                </c:pt>
                <c:pt idx="3">
                  <c:v>3040</c:v>
                </c:pt>
                <c:pt idx="6">
                  <c:v>3308</c:v>
                </c:pt>
                <c:pt idx="9">
                  <c:v>3475</c:v>
                </c:pt>
                <c:pt idx="12">
                  <c:v>3243</c:v>
                </c:pt>
              </c:numCache>
            </c:numRef>
          </c:val>
          <c:extLst>
            <c:ext xmlns:c16="http://schemas.microsoft.com/office/drawing/2014/chart" uri="{C3380CC4-5D6E-409C-BE32-E72D297353CC}">
              <c16:uniqueId val="{00000007-9409-4A89-8757-971FED1B43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1493</c:v>
                </c:pt>
                <c:pt idx="2">
                  <c:v>#N/A</c:v>
                </c:pt>
                <c:pt idx="3">
                  <c:v>#N/A</c:v>
                </c:pt>
                <c:pt idx="4">
                  <c:v>1442</c:v>
                </c:pt>
                <c:pt idx="5">
                  <c:v>#N/A</c:v>
                </c:pt>
                <c:pt idx="6">
                  <c:v>#N/A</c:v>
                </c:pt>
                <c:pt idx="7">
                  <c:v>1389</c:v>
                </c:pt>
                <c:pt idx="8">
                  <c:v>#N/A</c:v>
                </c:pt>
                <c:pt idx="9">
                  <c:v>#N/A</c:v>
                </c:pt>
                <c:pt idx="10">
                  <c:v>1457</c:v>
                </c:pt>
                <c:pt idx="11">
                  <c:v>#N/A</c:v>
                </c:pt>
                <c:pt idx="12">
                  <c:v>#N/A</c:v>
                </c:pt>
                <c:pt idx="13">
                  <c:v>1251</c:v>
                </c:pt>
                <c:pt idx="14">
                  <c:v>#N/A</c:v>
                </c:pt>
              </c:numCache>
            </c:numRef>
          </c:val>
          <c:smooth val="0"/>
          <c:extLst>
            <c:ext xmlns:c16="http://schemas.microsoft.com/office/drawing/2014/chart" uri="{C3380CC4-5D6E-409C-BE32-E72D297353CC}">
              <c16:uniqueId val="{00000008-9409-4A89-8757-971FED1B43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26857</c:v>
                </c:pt>
                <c:pt idx="5">
                  <c:v>28142</c:v>
                </c:pt>
                <c:pt idx="8">
                  <c:v>27475</c:v>
                </c:pt>
                <c:pt idx="11">
                  <c:v>27413</c:v>
                </c:pt>
                <c:pt idx="14">
                  <c:v>26546</c:v>
                </c:pt>
              </c:numCache>
            </c:numRef>
          </c:val>
          <c:extLst>
            <c:ext xmlns:c16="http://schemas.microsoft.com/office/drawing/2014/chart" uri="{C3380CC4-5D6E-409C-BE32-E72D297353CC}">
              <c16:uniqueId val="{00000000-FC33-423F-B5D0-1E4DD3F167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11476</c:v>
                </c:pt>
                <c:pt idx="5">
                  <c:v>11756</c:v>
                </c:pt>
                <c:pt idx="8">
                  <c:v>8529</c:v>
                </c:pt>
                <c:pt idx="11">
                  <c:v>2537</c:v>
                </c:pt>
                <c:pt idx="14">
                  <c:v>2709</c:v>
                </c:pt>
              </c:numCache>
            </c:numRef>
          </c:val>
          <c:extLst>
            <c:ext xmlns:c16="http://schemas.microsoft.com/office/drawing/2014/chart" uri="{C3380CC4-5D6E-409C-BE32-E72D297353CC}">
              <c16:uniqueId val="{00000001-FC33-423F-B5D0-1E4DD3F167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26349</c:v>
                </c:pt>
                <c:pt idx="5">
                  <c:v>26455</c:v>
                </c:pt>
                <c:pt idx="8">
                  <c:v>25410</c:v>
                </c:pt>
                <c:pt idx="11">
                  <c:v>21058</c:v>
                </c:pt>
                <c:pt idx="14">
                  <c:v>23650</c:v>
                </c:pt>
              </c:numCache>
            </c:numRef>
          </c:val>
          <c:extLst>
            <c:ext xmlns:c16="http://schemas.microsoft.com/office/drawing/2014/chart" uri="{C3380CC4-5D6E-409C-BE32-E72D297353CC}">
              <c16:uniqueId val="{00000002-FC33-423F-B5D0-1E4DD3F167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33-423F-B5D0-1E4DD3F167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33-423F-B5D0-1E4DD3F167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17</c:v>
                </c:pt>
                <c:pt idx="6">
                  <c:v>19</c:v>
                </c:pt>
                <c:pt idx="9">
                  <c:v>10</c:v>
                </c:pt>
                <c:pt idx="12">
                  <c:v>0</c:v>
                </c:pt>
              </c:numCache>
            </c:numRef>
          </c:val>
          <c:extLst>
            <c:ext xmlns:c16="http://schemas.microsoft.com/office/drawing/2014/chart" uri="{C3380CC4-5D6E-409C-BE32-E72D297353CC}">
              <c16:uniqueId val="{00000005-FC33-423F-B5D0-1E4DD3F167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4587</c:v>
                </c:pt>
                <c:pt idx="3">
                  <c:v>4705</c:v>
                </c:pt>
                <c:pt idx="6">
                  <c:v>4571</c:v>
                </c:pt>
                <c:pt idx="9">
                  <c:v>4643</c:v>
                </c:pt>
                <c:pt idx="12">
                  <c:v>4257</c:v>
                </c:pt>
              </c:numCache>
            </c:numRef>
          </c:val>
          <c:extLst>
            <c:ext xmlns:c16="http://schemas.microsoft.com/office/drawing/2014/chart" uri="{C3380CC4-5D6E-409C-BE32-E72D297353CC}">
              <c16:uniqueId val="{00000006-FC33-423F-B5D0-1E4DD3F167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256</c:v>
                </c:pt>
                <c:pt idx="3">
                  <c:v>236</c:v>
                </c:pt>
                <c:pt idx="6">
                  <c:v>171</c:v>
                </c:pt>
                <c:pt idx="9">
                  <c:v>118</c:v>
                </c:pt>
                <c:pt idx="12">
                  <c:v>77</c:v>
                </c:pt>
              </c:numCache>
            </c:numRef>
          </c:val>
          <c:extLst>
            <c:ext xmlns:c16="http://schemas.microsoft.com/office/drawing/2014/chart" uri="{C3380CC4-5D6E-409C-BE32-E72D297353CC}">
              <c16:uniqueId val="{00000007-FC33-423F-B5D0-1E4DD3F167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14184</c:v>
                </c:pt>
                <c:pt idx="3">
                  <c:v>13246</c:v>
                </c:pt>
                <c:pt idx="6">
                  <c:v>12233</c:v>
                </c:pt>
                <c:pt idx="9">
                  <c:v>11438</c:v>
                </c:pt>
                <c:pt idx="12">
                  <c:v>10453</c:v>
                </c:pt>
              </c:numCache>
            </c:numRef>
          </c:val>
          <c:extLst>
            <c:ext xmlns:c16="http://schemas.microsoft.com/office/drawing/2014/chart" uri="{C3380CC4-5D6E-409C-BE32-E72D297353CC}">
              <c16:uniqueId val="{00000008-FC33-423F-B5D0-1E4DD3F167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80</c:v>
                </c:pt>
                <c:pt idx="3">
                  <c:v>60</c:v>
                </c:pt>
                <c:pt idx="6">
                  <c:v>0</c:v>
                </c:pt>
                <c:pt idx="9">
                  <c:v>0</c:v>
                </c:pt>
                <c:pt idx="12">
                  <c:v>0</c:v>
                </c:pt>
              </c:numCache>
            </c:numRef>
          </c:val>
          <c:extLst>
            <c:ext xmlns:c16="http://schemas.microsoft.com/office/drawing/2014/chart" uri="{C3380CC4-5D6E-409C-BE32-E72D297353CC}">
              <c16:uniqueId val="{00000009-FC33-423F-B5D0-1E4DD3F167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39672</c:v>
                </c:pt>
                <c:pt idx="3">
                  <c:v>38851</c:v>
                </c:pt>
                <c:pt idx="6">
                  <c:v>39574</c:v>
                </c:pt>
                <c:pt idx="9">
                  <c:v>30643</c:v>
                </c:pt>
                <c:pt idx="12">
                  <c:v>30257</c:v>
                </c:pt>
              </c:numCache>
            </c:numRef>
          </c:val>
          <c:extLst>
            <c:ext xmlns:c16="http://schemas.microsoft.com/office/drawing/2014/chart" uri="{C3380CC4-5D6E-409C-BE32-E72D297353CC}">
              <c16:uniqueId val="{0000000A-FC33-423F-B5D0-1E4DD3F167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33-423F-B5D0-1E4DD3F167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11589</c:v>
                </c:pt>
                <c:pt idx="1">
                  <c:v>13490</c:v>
                </c:pt>
                <c:pt idx="2">
                  <c:v>12190</c:v>
                </c:pt>
              </c:numCache>
            </c:numRef>
          </c:val>
          <c:extLst>
            <c:ext xmlns:c16="http://schemas.microsoft.com/office/drawing/2014/chart" uri="{C3380CC4-5D6E-409C-BE32-E72D297353CC}">
              <c16:uniqueId val="{00000000-AF70-4310-B52C-59C0EA33F4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AF70-4310-B52C-59C0EA33F4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14447</c:v>
                </c:pt>
                <c:pt idx="1">
                  <c:v>8428</c:v>
                </c:pt>
                <c:pt idx="2">
                  <c:v>12216</c:v>
                </c:pt>
              </c:numCache>
            </c:numRef>
          </c:val>
          <c:extLst>
            <c:ext xmlns:c16="http://schemas.microsoft.com/office/drawing/2014/chart" uri="{C3380CC4-5D6E-409C-BE32-E72D297353CC}">
              <c16:uniqueId val="{00000002-AF70-4310-B52C-59C0EA33F4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公営住宅債の繰上償還等に伴い，前年度に比べて元利償還金が減少したことにより，実質公債費比率の分子は減少した。</a:t>
          </a:r>
        </a:p>
        <a:p>
          <a:r>
            <a:rPr kumimoji="1" lang="ja-JP" altLang="en-US" sz="1400">
              <a:latin typeface="ＭＳ ゴシック" pitchFamily="49" charset="-128"/>
              <a:ea typeface="ＭＳ ゴシック" pitchFamily="49" charset="-128"/>
            </a:rPr>
            <a:t>　健全な財政運営を継続するため，引き続き，投資的事業に実施にあたっては，事業及び経費の精査を行い，公債費の抑制を図っていく。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年度以降，利子の積み立てのみ行っている。</a:t>
          </a:r>
        </a:p>
        <a:p>
          <a:r>
            <a:rPr kumimoji="1" lang="ja-JP" altLang="en-US" sz="1000">
              <a:latin typeface="ＭＳ ゴシック" pitchFamily="49" charset="-128"/>
              <a:ea typeface="ＭＳ ゴシック" pitchFamily="49" charset="-128"/>
            </a:rPr>
            <a:t>　今後，状況により積み立て等の検討が必要である。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等に係る公営企業債等繰入見込額が減少したこと等に伴い，将来負担額は減少した。また，充当可能特定財源等（住宅基金，ふるさと応援基金）が増加したことから，将来負担比率（分子）が前年度より減少した。</a:t>
          </a:r>
        </a:p>
        <a:p>
          <a:r>
            <a:rPr kumimoji="1" lang="ja-JP" altLang="en-US" sz="1400">
              <a:latin typeface="ＭＳ ゴシック" pitchFamily="49" charset="-128"/>
              <a:ea typeface="ＭＳ ゴシック" pitchFamily="49" charset="-128"/>
            </a:rPr>
            <a:t>　健全な財政運営を継続するため，引き続き，投資的事業に実施にあたっては，事業及び経費の精査を行い，将来負担の抑制を図っていく。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宮城県気仙沼市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・財政調整基金に歳計剰余金を約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億円，「住宅基金」に約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億円を積み立てた一方，復旧・復興事業の完了に伴う清算等により財政調整基金から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交付された資金が財政調整基金や一部特定目的基金に積まれており，基金全体の残高が多額になっている。今後，当該事業の完了に伴う清算により残高が減少していく見込みであり，適切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・また，通常分の財政調整基金については，社会情勢の急激な変化や災害等に備えて一定程度確保しておく必要があることから，残高を注視しつつ事業の選択や執行の管理に努める。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・市営住宅基金：市営住宅及び共同施設の建設，修繕，改良，解体等に要する資金に充てる。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・地域振興基金：地域振興のために行う事業の資金に充てる。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・ふるさと応援基金：ふるさと納税による寄附金を原資として，本市のまちづくりに関する事業の資金に充てる。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・庁舎建設基金：将来的な庁舎建設の資金に充てる。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・東日本大震災復興基金：宮城県からの交付金を原資として，東日本大震災からの復興に関する事業の資金に充てる。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・市営住宅基金：市営住宅管理の資金に充てるため，約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・地域振興基金：地域振興のために行う事業の資金に充てるため，約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・ふるさと応援基金：まちづくりに関する事業の資金に充てるため，約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・東日本大震災復興基金：被災住宅再建支援事業の清算等による約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億円の取崩しと過年度事業の実績額確定により約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・庁舎建設基金：令和８～９年度の新庁舎完成を目指し，令和７年度まで毎年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・各種目的に応じて計画的に積み立て及び取り崩しを行い，基金の設置目的を果たした後は基金の廃止を行う等，適切に管理していく。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億円積み立てた一方，復旧・復興事業の完了に伴う清算等により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・基金残高には復旧・復興事業の財源として交付された震災復興特別交付税等を含んでおり，当該事業の進捗に伴い基金残高は減少していく見込みである。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・普通交付税は，人口減少の伴い減少していく見込みであることから，今後の財政需要に備えて通常分の残高を一定程度確保しておく必要がある。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年度から利子の積立てのみ行っており，基金残高は横ばいとなっている。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・今後，財源の状況を見ながら積立て等の検討が必要である。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58,926
58,300
332.44
55,766,176
52,806,193
2,562,568
18,539,799
30,391,993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財政力指数は横ばいであり，類似団体平均より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人口減少による地方税や普通交付税の減少が見込まれることから，引き続き，歳出の抑制を図るため，行政事務の効率化等に取り組んでいく。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132080</xdr:rowOff>
    </xdr:from>
    <xdr:to>
      <xdr:col>23</xdr:col>
      <xdr:colOff>133350</xdr:colOff>
      <xdr:row>44</xdr:row>
      <xdr:rowOff>68580</xdr:rowOff>
    </xdr:to>
    <xdr:cxnSp macro="">
      <xdr:nvCxnSpPr>
        <xdr:cNvPr id="62" name="直線コネクタ 61"/>
        <xdr:cNvCxnSpPr/>
      </xdr:nvCxnSpPr>
      <xdr:spPr>
        <a:xfrm flipV="1">
          <a:off x="4953000" y="664718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47007</xdr:rowOff>
    </xdr:from>
    <xdr:ext cx="762000" cy="259045"/>
    <xdr:sp macro="" textlink="">
      <xdr:nvSpPr>
        <xdr:cNvPr id="65" name="財政力最大値テキスト"/>
        <xdr:cNvSpPr txBox="1"/>
      </xdr:nvSpPr>
      <xdr:spPr>
        <a:xfrm>
          <a:off x="50419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132080</xdr:rowOff>
    </xdr:from>
    <xdr:to>
      <xdr:col>24</xdr:col>
      <xdr:colOff>12700</xdr:colOff>
      <xdr:row>38</xdr:row>
      <xdr:rowOff>132080</xdr:rowOff>
    </xdr:to>
    <xdr:cxnSp macro="">
      <xdr:nvCxnSpPr>
        <xdr:cNvPr id="66" name="直線コネクタ 65"/>
        <xdr:cNvCxnSpPr/>
      </xdr:nvCxnSpPr>
      <xdr:spPr>
        <a:xfrm>
          <a:off x="4864100" y="664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68"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69" name="フローチャート: 判断 68"/>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76200</xdr:rowOff>
    </xdr:to>
    <xdr:cxnSp macro="">
      <xdr:nvCxnSpPr>
        <xdr:cNvPr id="73" name="直線コネクタ 72"/>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158750</xdr:rowOff>
    </xdr:from>
    <xdr:to>
      <xdr:col>15</xdr:col>
      <xdr:colOff>133350</xdr:colOff>
      <xdr:row>37</xdr:row>
      <xdr:rowOff>88900</xdr:rowOff>
    </xdr:to>
    <xdr:sp macro="" textlink="">
      <xdr:nvSpPr>
        <xdr:cNvPr id="74" name="フローチャート: 判断 73"/>
        <xdr:cNvSpPr/>
      </xdr:nvSpPr>
      <xdr:spPr>
        <a:xfrm>
          <a:off x="3175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75" name="テキスト ボックス 74"/>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6" name="直線コネクタ 75"/>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35560</xdr:rowOff>
    </xdr:from>
    <xdr:to>
      <xdr:col>11</xdr:col>
      <xdr:colOff>82550</xdr:colOff>
      <xdr:row>37</xdr:row>
      <xdr:rowOff>137160</xdr:rowOff>
    </xdr:to>
    <xdr:sp macro="" textlink="">
      <xdr:nvSpPr>
        <xdr:cNvPr id="77" name="フローチャート: 判断 76"/>
        <xdr:cNvSpPr/>
      </xdr:nvSpPr>
      <xdr:spPr>
        <a:xfrm>
          <a:off x="2286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147337</xdr:rowOff>
    </xdr:from>
    <xdr:ext cx="762000" cy="259045"/>
    <xdr:sp macro="" textlink="">
      <xdr:nvSpPr>
        <xdr:cNvPr id="78" name="テキスト ボックス 77"/>
        <xdr:cNvSpPr txBox="1"/>
      </xdr:nvSpPr>
      <xdr:spPr>
        <a:xfrm>
          <a:off x="1955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91" name="テキスト ボックス 90"/>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3" name="テキスト ボックス 92"/>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4" name="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5" name="テキスト ボックス 94"/>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ポイント増加したが，これは，市税収入が増加（</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億円）した一方で，地方交付税△</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億円、臨時財政対策債△</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億円等により，歳入が減少（△</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経費や施設の維持管理費等の固定経費の増により，当該比率の上昇が懸念されることから，公共施設総合管理計画等に基づく老朽化した施設の統廃合や，既存事業の廃止・縮小による経常経費の縮減を図り，適切な財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31432</xdr:rowOff>
    </xdr:from>
    <xdr:to>
      <xdr:col>23</xdr:col>
      <xdr:colOff>133350</xdr:colOff>
      <xdr:row>66</xdr:row>
      <xdr:rowOff>46355</xdr:rowOff>
    </xdr:to>
    <xdr:cxnSp macro="">
      <xdr:nvCxnSpPr>
        <xdr:cNvPr id="121" name="直線コネクタ 120"/>
        <xdr:cNvCxnSpPr/>
      </xdr:nvCxnSpPr>
      <xdr:spPr>
        <a:xfrm flipV="1">
          <a:off x="4953000" y="10318432"/>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2" name="財政構造の弾力性最小値テキスト"/>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3" name="直線コネクタ 122"/>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117809</xdr:rowOff>
    </xdr:from>
    <xdr:ext cx="762000" cy="259045"/>
    <xdr:sp macro="" textlink="">
      <xdr:nvSpPr>
        <xdr:cNvPr id="124" name="財政構造の弾力性最大値テキスト"/>
        <xdr:cNvSpPr txBox="1"/>
      </xdr:nvSpPr>
      <xdr:spPr>
        <a:xfrm>
          <a:off x="5041900" y="100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31432</xdr:rowOff>
    </xdr:from>
    <xdr:to>
      <xdr:col>24</xdr:col>
      <xdr:colOff>12700</xdr:colOff>
      <xdr:row>60</xdr:row>
      <xdr:rowOff>31432</xdr:rowOff>
    </xdr:to>
    <xdr:cxnSp macro="">
      <xdr:nvCxnSpPr>
        <xdr:cNvPr id="125" name="直線コネクタ 124"/>
        <xdr:cNvCxnSpPr/>
      </xdr:nvCxnSpPr>
      <xdr:spPr>
        <a:xfrm>
          <a:off x="4864100" y="1031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46355</xdr:rowOff>
    </xdr:to>
    <xdr:cxnSp macro="">
      <xdr:nvCxnSpPr>
        <xdr:cNvPr id="126" name="直線コネクタ 125"/>
        <xdr:cNvCxnSpPr/>
      </xdr:nvCxnSpPr>
      <xdr:spPr>
        <a:xfrm>
          <a:off x="4114800" y="1125347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7"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28" name="フローチャート: 判断 127"/>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67</xdr:row>
      <xdr:rowOff>7620</xdr:rowOff>
    </xdr:to>
    <xdr:cxnSp macro="">
      <xdr:nvCxnSpPr>
        <xdr:cNvPr id="129" name="直線コネクタ 128"/>
        <xdr:cNvCxnSpPr/>
      </xdr:nvCxnSpPr>
      <xdr:spPr>
        <a:xfrm flipV="1">
          <a:off x="3225800" y="112534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29845</xdr:rowOff>
    </xdr:from>
    <xdr:to>
      <xdr:col>19</xdr:col>
      <xdr:colOff>184150</xdr:colOff>
      <xdr:row>62</xdr:row>
      <xdr:rowOff>131445</xdr:rowOff>
    </xdr:to>
    <xdr:sp macro="" textlink="">
      <xdr:nvSpPr>
        <xdr:cNvPr id="130" name="フローチャート: 判断 129"/>
        <xdr:cNvSpPr/>
      </xdr:nvSpPr>
      <xdr:spPr>
        <a:xfrm>
          <a:off x="4064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31" name="テキスト ボックス 130"/>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160972</xdr:rowOff>
    </xdr:from>
    <xdr:to>
      <xdr:col>15</xdr:col>
      <xdr:colOff>82550</xdr:colOff>
      <xdr:row>67</xdr:row>
      <xdr:rowOff>7620</xdr:rowOff>
    </xdr:to>
    <xdr:cxnSp macro="">
      <xdr:nvCxnSpPr>
        <xdr:cNvPr id="132" name="直線コネクタ 131"/>
        <xdr:cNvCxnSpPr/>
      </xdr:nvCxnSpPr>
      <xdr:spPr>
        <a:xfrm>
          <a:off x="2336800" y="114766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3" name="フローチャート: 判断 132"/>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4" name="テキスト ボックス 133"/>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160972</xdr:rowOff>
    </xdr:from>
    <xdr:to>
      <xdr:col>11</xdr:col>
      <xdr:colOff>31750</xdr:colOff>
      <xdr:row>67</xdr:row>
      <xdr:rowOff>37782</xdr:rowOff>
    </xdr:to>
    <xdr:cxnSp macro="">
      <xdr:nvCxnSpPr>
        <xdr:cNvPr id="135" name="直線コネクタ 134"/>
        <xdr:cNvCxnSpPr/>
      </xdr:nvCxnSpPr>
      <xdr:spPr>
        <a:xfrm flipV="1">
          <a:off x="1447800" y="114766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7" name="テキスト ボックス 136"/>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38" name="フローチャート: 判断 137"/>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39" name="テキスト ボックス 138"/>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167005</xdr:rowOff>
    </xdr:from>
    <xdr:to>
      <xdr:col>23</xdr:col>
      <xdr:colOff>184150</xdr:colOff>
      <xdr:row>66</xdr:row>
      <xdr:rowOff>97155</xdr:rowOff>
    </xdr:to>
    <xdr:sp macro="" textlink="">
      <xdr:nvSpPr>
        <xdr:cNvPr id="145" name="楕円 144"/>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62882</xdr:rowOff>
    </xdr:from>
    <xdr:ext cx="762000" cy="259045"/>
    <xdr:sp macro="" textlink="">
      <xdr:nvSpPr>
        <xdr:cNvPr id="146" name="財政構造の弾力性該当値テキスト"/>
        <xdr:cNvSpPr txBox="1"/>
      </xdr:nvSpPr>
      <xdr:spPr>
        <a:xfrm>
          <a:off x="5041900" y="1120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7" name="楕円 146"/>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8" name="テキスト ボックス 147"/>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49" name="楕円 148"/>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0" name="テキスト ボックス 149"/>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110172</xdr:rowOff>
    </xdr:from>
    <xdr:to>
      <xdr:col>11</xdr:col>
      <xdr:colOff>82550</xdr:colOff>
      <xdr:row>67</xdr:row>
      <xdr:rowOff>40322</xdr:rowOff>
    </xdr:to>
    <xdr:sp macro="" textlink="">
      <xdr:nvSpPr>
        <xdr:cNvPr id="151" name="楕円 150"/>
        <xdr:cNvSpPr/>
      </xdr:nvSpPr>
      <xdr:spPr>
        <a:xfrm>
          <a:off x="2286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25099</xdr:rowOff>
    </xdr:from>
    <xdr:ext cx="762000" cy="259045"/>
    <xdr:sp macro="" textlink="">
      <xdr:nvSpPr>
        <xdr:cNvPr id="152" name="テキスト ボックス 151"/>
        <xdr:cNvSpPr txBox="1"/>
      </xdr:nvSpPr>
      <xdr:spPr>
        <a:xfrm>
          <a:off x="1955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158432</xdr:rowOff>
    </xdr:from>
    <xdr:to>
      <xdr:col>7</xdr:col>
      <xdr:colOff>31750</xdr:colOff>
      <xdr:row>67</xdr:row>
      <xdr:rowOff>88582</xdr:rowOff>
    </xdr:to>
    <xdr:sp macro="" textlink="">
      <xdr:nvSpPr>
        <xdr:cNvPr id="153" name="楕円 152"/>
        <xdr:cNvSpPr/>
      </xdr:nvSpPr>
      <xdr:spPr>
        <a:xfrm>
          <a:off x="1397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73359</xdr:rowOff>
    </xdr:from>
    <xdr:ext cx="762000" cy="259045"/>
    <xdr:sp macro="" textlink="">
      <xdr:nvSpPr>
        <xdr:cNvPr id="154" name="テキスト ボックス 153"/>
        <xdr:cNvSpPr txBox="1"/>
      </xdr:nvSpPr>
      <xdr:spPr>
        <a:xfrm>
          <a:off x="1066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前年度と比較して，人件費が減少した一方，復旧・復興事業で整備した公共施設の維持管理経費等が増加したことや人口減により，人口１人当たりの決算額が増となった。</a:t>
          </a:r>
        </a:p>
        <a:p>
          <a:r>
            <a:rPr kumimoji="1" lang="ja-JP" altLang="en-US" sz="1300">
              <a:latin typeface="ＭＳ Ｐゴシック" panose="020B0600070205080204" pitchFamily="50" charset="-128"/>
              <a:ea typeface="ＭＳ Ｐゴシック" panose="020B0600070205080204" pitchFamily="50" charset="-128"/>
            </a:rPr>
            <a:t>　「定員管理計画」に基づき職員の担うべき業務の整理を行い，業務の外部委託，ＩＣＴの活用など，様々な手法を組み合わせながら，事務の効率化・省力化を進めるとともに，各施設の管理経費の見直し等により歳出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84" name="直線コネクタ 183"/>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85"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86" name="直線コネクタ 185"/>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87"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88" name="直線コネクタ 187"/>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61544</xdr:rowOff>
    </xdr:from>
    <xdr:to>
      <xdr:col>23</xdr:col>
      <xdr:colOff>133350</xdr:colOff>
      <xdr:row>86</xdr:row>
      <xdr:rowOff>142098</xdr:rowOff>
    </xdr:to>
    <xdr:cxnSp macro="">
      <xdr:nvCxnSpPr>
        <xdr:cNvPr id="189" name="直線コネクタ 188"/>
        <xdr:cNvCxnSpPr/>
      </xdr:nvCxnSpPr>
      <xdr:spPr>
        <a:xfrm>
          <a:off x="4114800" y="14806244"/>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0" name="人件費・物件費等の状況平均値テキスト"/>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1" name="フローチャート: 判断 190"/>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40584</xdr:rowOff>
    </xdr:from>
    <xdr:to>
      <xdr:col>19</xdr:col>
      <xdr:colOff>133350</xdr:colOff>
      <xdr:row>86</xdr:row>
      <xdr:rowOff>61544</xdr:rowOff>
    </xdr:to>
    <xdr:cxnSp macro="">
      <xdr:nvCxnSpPr>
        <xdr:cNvPr id="192" name="直線コネクタ 191"/>
        <xdr:cNvCxnSpPr/>
      </xdr:nvCxnSpPr>
      <xdr:spPr>
        <a:xfrm>
          <a:off x="3225800" y="14785284"/>
          <a:ext cx="889000" cy="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193" name="フローチャート: 判断 192"/>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194" name="テキスト ボックス 193"/>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54553</xdr:rowOff>
    </xdr:from>
    <xdr:to>
      <xdr:col>15</xdr:col>
      <xdr:colOff>82550</xdr:colOff>
      <xdr:row>86</xdr:row>
      <xdr:rowOff>40584</xdr:rowOff>
    </xdr:to>
    <xdr:cxnSp macro="">
      <xdr:nvCxnSpPr>
        <xdr:cNvPr id="195" name="直線コネクタ 194"/>
        <xdr:cNvCxnSpPr/>
      </xdr:nvCxnSpPr>
      <xdr:spPr>
        <a:xfrm>
          <a:off x="2336800" y="14627803"/>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6" name="フローチャート: 判断 195"/>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7" name="テキスト ボックス 196"/>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54553</xdr:rowOff>
    </xdr:from>
    <xdr:to>
      <xdr:col>11</xdr:col>
      <xdr:colOff>31750</xdr:colOff>
      <xdr:row>85</xdr:row>
      <xdr:rowOff>108370</xdr:rowOff>
    </xdr:to>
    <xdr:cxnSp macro="">
      <xdr:nvCxnSpPr>
        <xdr:cNvPr id="198" name="直線コネクタ 197"/>
        <xdr:cNvCxnSpPr/>
      </xdr:nvCxnSpPr>
      <xdr:spPr>
        <a:xfrm flipV="1">
          <a:off x="1447800" y="14627803"/>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199" name="フローチャート: 判断 198"/>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0" name="テキスト ボックス 199"/>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1" name="フローチャート: 判断 200"/>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2" name="テキスト ボックス 201"/>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91298</xdr:rowOff>
    </xdr:from>
    <xdr:to>
      <xdr:col>23</xdr:col>
      <xdr:colOff>184150</xdr:colOff>
      <xdr:row>87</xdr:row>
      <xdr:rowOff>21448</xdr:rowOff>
    </xdr:to>
    <xdr:sp macro="" textlink="">
      <xdr:nvSpPr>
        <xdr:cNvPr id="208" name="楕円 207"/>
        <xdr:cNvSpPr/>
      </xdr:nvSpPr>
      <xdr:spPr>
        <a:xfrm>
          <a:off x="4902200" y="148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63375</xdr:rowOff>
    </xdr:from>
    <xdr:ext cx="762000" cy="259045"/>
    <xdr:sp macro="" textlink="">
      <xdr:nvSpPr>
        <xdr:cNvPr id="209" name="人件費・物件費等の状況該当値テキスト"/>
        <xdr:cNvSpPr txBox="1"/>
      </xdr:nvSpPr>
      <xdr:spPr>
        <a:xfrm>
          <a:off x="5041900" y="148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10744</xdr:rowOff>
    </xdr:from>
    <xdr:to>
      <xdr:col>19</xdr:col>
      <xdr:colOff>184150</xdr:colOff>
      <xdr:row>86</xdr:row>
      <xdr:rowOff>112344</xdr:rowOff>
    </xdr:to>
    <xdr:sp macro="" textlink="">
      <xdr:nvSpPr>
        <xdr:cNvPr id="210" name="楕円 209"/>
        <xdr:cNvSpPr/>
      </xdr:nvSpPr>
      <xdr:spPr>
        <a:xfrm>
          <a:off x="4064000" y="14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97121</xdr:rowOff>
    </xdr:from>
    <xdr:ext cx="736600" cy="259045"/>
    <xdr:sp macro="" textlink="">
      <xdr:nvSpPr>
        <xdr:cNvPr id="211" name="テキスト ボックス 210"/>
        <xdr:cNvSpPr txBox="1"/>
      </xdr:nvSpPr>
      <xdr:spPr>
        <a:xfrm>
          <a:off x="3733800" y="1484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161234</xdr:rowOff>
    </xdr:from>
    <xdr:to>
      <xdr:col>15</xdr:col>
      <xdr:colOff>133350</xdr:colOff>
      <xdr:row>86</xdr:row>
      <xdr:rowOff>91384</xdr:rowOff>
    </xdr:to>
    <xdr:sp macro="" textlink="">
      <xdr:nvSpPr>
        <xdr:cNvPr id="212" name="楕円 211"/>
        <xdr:cNvSpPr/>
      </xdr:nvSpPr>
      <xdr:spPr>
        <a:xfrm>
          <a:off x="3175000" y="147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76161</xdr:rowOff>
    </xdr:from>
    <xdr:ext cx="762000" cy="259045"/>
    <xdr:sp macro="" textlink="">
      <xdr:nvSpPr>
        <xdr:cNvPr id="213" name="テキスト ボックス 212"/>
        <xdr:cNvSpPr txBox="1"/>
      </xdr:nvSpPr>
      <xdr:spPr>
        <a:xfrm>
          <a:off x="2844800" y="148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3753</xdr:rowOff>
    </xdr:from>
    <xdr:to>
      <xdr:col>11</xdr:col>
      <xdr:colOff>82550</xdr:colOff>
      <xdr:row>85</xdr:row>
      <xdr:rowOff>105353</xdr:rowOff>
    </xdr:to>
    <xdr:sp macro="" textlink="">
      <xdr:nvSpPr>
        <xdr:cNvPr id="214" name="楕円 213"/>
        <xdr:cNvSpPr/>
      </xdr:nvSpPr>
      <xdr:spPr>
        <a:xfrm>
          <a:off x="2286000" y="145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90130</xdr:rowOff>
    </xdr:from>
    <xdr:ext cx="762000" cy="259045"/>
    <xdr:sp macro="" textlink="">
      <xdr:nvSpPr>
        <xdr:cNvPr id="215" name="テキスト ボックス 214"/>
        <xdr:cNvSpPr txBox="1"/>
      </xdr:nvSpPr>
      <xdr:spPr>
        <a:xfrm>
          <a:off x="1955800" y="1466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57570</xdr:rowOff>
    </xdr:from>
    <xdr:to>
      <xdr:col>7</xdr:col>
      <xdr:colOff>31750</xdr:colOff>
      <xdr:row>85</xdr:row>
      <xdr:rowOff>159170</xdr:rowOff>
    </xdr:to>
    <xdr:sp macro="" textlink="">
      <xdr:nvSpPr>
        <xdr:cNvPr id="216" name="楕円 215"/>
        <xdr:cNvSpPr/>
      </xdr:nvSpPr>
      <xdr:spPr>
        <a:xfrm>
          <a:off x="1397000" y="146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143947</xdr:rowOff>
    </xdr:from>
    <xdr:ext cx="762000" cy="259045"/>
    <xdr:sp macro="" textlink="">
      <xdr:nvSpPr>
        <xdr:cNvPr id="217" name="テキスト ボックス 216"/>
        <xdr:cNvSpPr txBox="1"/>
      </xdr:nvSpPr>
      <xdr:spPr>
        <a:xfrm>
          <a:off x="1066800" y="1471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類似団体平均を０．９ポイント上回り，全国市平均と同数となっている。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人件費の抑制については，「気仙沼市行財政改革アクションプラン」の推進項目として掲げ，定員管理計画による職員構成の最適化を通じて，組織力の強化や業務改善に徹底して取組んでいる。なお，前年から３．３ポイント上昇しているが，これは一部職員の経験年数を訂正した影響で，各経験年数階層における平均給与額が変動したた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48" name="直線コネクタ 247"/>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4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0" name="直線コネクタ 24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86</xdr:row>
      <xdr:rowOff>153307</xdr:rowOff>
    </xdr:to>
    <xdr:cxnSp macro="">
      <xdr:nvCxnSpPr>
        <xdr:cNvPr id="253" name="直線コネクタ 252"/>
        <xdr:cNvCxnSpPr/>
      </xdr:nvCxnSpPr>
      <xdr:spPr>
        <a:xfrm>
          <a:off x="16179800" y="14329229"/>
          <a:ext cx="838200" cy="5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4"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5" name="フローチャート: 判断 254"/>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98879</xdr:rowOff>
    </xdr:to>
    <xdr:cxnSp macro="">
      <xdr:nvCxnSpPr>
        <xdr:cNvPr id="256" name="直線コネクタ 255"/>
        <xdr:cNvCxnSpPr/>
      </xdr:nvCxnSpPr>
      <xdr:spPr>
        <a:xfrm>
          <a:off x="15290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7" name="フローチャート: 判断 25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58" name="テキスト ボックス 25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81643</xdr:rowOff>
    </xdr:to>
    <xdr:cxnSp macro="">
      <xdr:nvCxnSpPr>
        <xdr:cNvPr id="259" name="直線コネクタ 258"/>
        <xdr:cNvCxnSpPr/>
      </xdr:nvCxnSpPr>
      <xdr:spPr>
        <a:xfrm>
          <a:off x="14401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1" name="テキスト ボックス 26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81643</xdr:rowOff>
    </xdr:to>
    <xdr:cxnSp macro="">
      <xdr:nvCxnSpPr>
        <xdr:cNvPr id="262" name="直線コネクタ 261"/>
        <xdr:cNvCxnSpPr/>
      </xdr:nvCxnSpPr>
      <xdr:spPr>
        <a:xfrm>
          <a:off x="13512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3" name="フローチャート: 判断 262"/>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4" name="テキスト ボックス 263"/>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5" name="フローチャート: 判断 264"/>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6" name="テキスト ボックス 265"/>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2" name="楕円 271"/>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3"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4" name="楕円 27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5" name="テキスト ボックス 27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6" name="楕円 275"/>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7" name="テキスト ボックス 276"/>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78" name="楕円 277"/>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79" name="テキスト ボックス 278"/>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0" name="楕円 279"/>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1" name="テキスト ボックス 280"/>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係る任期付職員を含めた職員数の増により，類似団体平均を大幅に上回っていたが，令和４年度末でハード整備がほぼ完了したことにより，ハード整備に従事した任期付職員が退職となったため，類似団体平均との差は小さ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今後も「定員管理計画」に基づき，職員数の適正化を図るよう努める。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13" name="直線コネクタ 312"/>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14"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15" name="直線コネクタ 314"/>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16"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17" name="直線コネクタ 316"/>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6290</xdr:rowOff>
    </xdr:from>
    <xdr:to>
      <xdr:col>81</xdr:col>
      <xdr:colOff>44450</xdr:colOff>
      <xdr:row>63</xdr:row>
      <xdr:rowOff>61444</xdr:rowOff>
    </xdr:to>
    <xdr:cxnSp macro="">
      <xdr:nvCxnSpPr>
        <xdr:cNvPr id="318" name="直線コネクタ 317"/>
        <xdr:cNvCxnSpPr/>
      </xdr:nvCxnSpPr>
      <xdr:spPr>
        <a:xfrm flipV="1">
          <a:off x="16179800" y="1080764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19" name="定員管理の状況平均値テキスト"/>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0" name="フローチャート: 判断 319"/>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35016</xdr:rowOff>
    </xdr:from>
    <xdr:to>
      <xdr:col>77</xdr:col>
      <xdr:colOff>44450</xdr:colOff>
      <xdr:row>63</xdr:row>
      <xdr:rowOff>61444</xdr:rowOff>
    </xdr:to>
    <xdr:cxnSp macro="">
      <xdr:nvCxnSpPr>
        <xdr:cNvPr id="321" name="直線コネクタ 320"/>
        <xdr:cNvCxnSpPr/>
      </xdr:nvCxnSpPr>
      <xdr:spPr>
        <a:xfrm>
          <a:off x="15290800" y="1083636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3" name="テキスト ボックス 322"/>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35016</xdr:rowOff>
    </xdr:from>
    <xdr:to>
      <xdr:col>72</xdr:col>
      <xdr:colOff>203200</xdr:colOff>
      <xdr:row>63</xdr:row>
      <xdr:rowOff>107406</xdr:rowOff>
    </xdr:to>
    <xdr:cxnSp macro="">
      <xdr:nvCxnSpPr>
        <xdr:cNvPr id="324" name="直線コネクタ 323"/>
        <xdr:cNvCxnSpPr/>
      </xdr:nvCxnSpPr>
      <xdr:spPr>
        <a:xfrm flipV="1">
          <a:off x="14401800" y="108363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90654</xdr:rowOff>
    </xdr:from>
    <xdr:to>
      <xdr:col>73</xdr:col>
      <xdr:colOff>44450</xdr:colOff>
      <xdr:row>61</xdr:row>
      <xdr:rowOff>20804</xdr:rowOff>
    </xdr:to>
    <xdr:sp macro="" textlink="">
      <xdr:nvSpPr>
        <xdr:cNvPr id="325" name="フローチャート: 判断 324"/>
        <xdr:cNvSpPr/>
      </xdr:nvSpPr>
      <xdr:spPr>
        <a:xfrm>
          <a:off x="15240000" y="1037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30981</xdr:rowOff>
    </xdr:from>
    <xdr:ext cx="762000" cy="259045"/>
    <xdr:sp macro="" textlink="">
      <xdr:nvSpPr>
        <xdr:cNvPr id="326" name="テキスト ボックス 325"/>
        <xdr:cNvSpPr txBox="1"/>
      </xdr:nvSpPr>
      <xdr:spPr>
        <a:xfrm>
          <a:off x="14909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107406</xdr:rowOff>
    </xdr:from>
    <xdr:to>
      <xdr:col>68</xdr:col>
      <xdr:colOff>152400</xdr:colOff>
      <xdr:row>63</xdr:row>
      <xdr:rowOff>115449</xdr:rowOff>
    </xdr:to>
    <xdr:cxnSp macro="">
      <xdr:nvCxnSpPr>
        <xdr:cNvPr id="327" name="直線コネクタ 326"/>
        <xdr:cNvCxnSpPr/>
      </xdr:nvCxnSpPr>
      <xdr:spPr>
        <a:xfrm flipV="1">
          <a:off x="13512800" y="1090875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102144</xdr:rowOff>
    </xdr:from>
    <xdr:to>
      <xdr:col>68</xdr:col>
      <xdr:colOff>203200</xdr:colOff>
      <xdr:row>61</xdr:row>
      <xdr:rowOff>32294</xdr:rowOff>
    </xdr:to>
    <xdr:sp macro="" textlink="">
      <xdr:nvSpPr>
        <xdr:cNvPr id="328" name="フローチャート: 判断 327"/>
        <xdr:cNvSpPr/>
      </xdr:nvSpPr>
      <xdr:spPr>
        <a:xfrm>
          <a:off x="14351000" y="103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42471</xdr:rowOff>
    </xdr:from>
    <xdr:ext cx="762000" cy="259045"/>
    <xdr:sp macro="" textlink="">
      <xdr:nvSpPr>
        <xdr:cNvPr id="329" name="テキスト ボックス 328"/>
        <xdr:cNvSpPr txBox="1"/>
      </xdr:nvSpPr>
      <xdr:spPr>
        <a:xfrm>
          <a:off x="14020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0" name="フローチャート: 判断 329"/>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1" name="テキスト ボックス 330"/>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126940</xdr:rowOff>
    </xdr:from>
    <xdr:to>
      <xdr:col>81</xdr:col>
      <xdr:colOff>95250</xdr:colOff>
      <xdr:row>63</xdr:row>
      <xdr:rowOff>57090</xdr:rowOff>
    </xdr:to>
    <xdr:sp macro="" textlink="">
      <xdr:nvSpPr>
        <xdr:cNvPr id="337" name="楕円 336"/>
        <xdr:cNvSpPr/>
      </xdr:nvSpPr>
      <xdr:spPr>
        <a:xfrm>
          <a:off x="16967200" y="10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99017</xdr:rowOff>
    </xdr:from>
    <xdr:ext cx="762000" cy="259045"/>
    <xdr:sp macro="" textlink="">
      <xdr:nvSpPr>
        <xdr:cNvPr id="338" name="定員管理の状況該当値テキスト"/>
        <xdr:cNvSpPr txBox="1"/>
      </xdr:nvSpPr>
      <xdr:spPr>
        <a:xfrm>
          <a:off x="17106900" y="1072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10644</xdr:rowOff>
    </xdr:from>
    <xdr:to>
      <xdr:col>77</xdr:col>
      <xdr:colOff>95250</xdr:colOff>
      <xdr:row>63</xdr:row>
      <xdr:rowOff>112244</xdr:rowOff>
    </xdr:to>
    <xdr:sp macro="" textlink="">
      <xdr:nvSpPr>
        <xdr:cNvPr id="339" name="楕円 338"/>
        <xdr:cNvSpPr/>
      </xdr:nvSpPr>
      <xdr:spPr>
        <a:xfrm>
          <a:off x="16129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97021</xdr:rowOff>
    </xdr:from>
    <xdr:ext cx="736600" cy="259045"/>
    <xdr:sp macro="" textlink="">
      <xdr:nvSpPr>
        <xdr:cNvPr id="340" name="テキスト ボックス 339"/>
        <xdr:cNvSpPr txBox="1"/>
      </xdr:nvSpPr>
      <xdr:spPr>
        <a:xfrm>
          <a:off x="15798800" y="1089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155666</xdr:rowOff>
    </xdr:from>
    <xdr:to>
      <xdr:col>73</xdr:col>
      <xdr:colOff>44450</xdr:colOff>
      <xdr:row>63</xdr:row>
      <xdr:rowOff>85816</xdr:rowOff>
    </xdr:to>
    <xdr:sp macro="" textlink="">
      <xdr:nvSpPr>
        <xdr:cNvPr id="341" name="楕円 340"/>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70593</xdr:rowOff>
    </xdr:from>
    <xdr:ext cx="762000" cy="259045"/>
    <xdr:sp macro="" textlink="">
      <xdr:nvSpPr>
        <xdr:cNvPr id="342" name="テキスト ボックス 341"/>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56606</xdr:rowOff>
    </xdr:from>
    <xdr:to>
      <xdr:col>68</xdr:col>
      <xdr:colOff>203200</xdr:colOff>
      <xdr:row>63</xdr:row>
      <xdr:rowOff>158206</xdr:rowOff>
    </xdr:to>
    <xdr:sp macro="" textlink="">
      <xdr:nvSpPr>
        <xdr:cNvPr id="343" name="楕円 342"/>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142983</xdr:rowOff>
    </xdr:from>
    <xdr:ext cx="762000" cy="259045"/>
    <xdr:sp macro="" textlink="">
      <xdr:nvSpPr>
        <xdr:cNvPr id="344" name="テキスト ボックス 343"/>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64649</xdr:rowOff>
    </xdr:from>
    <xdr:to>
      <xdr:col>64</xdr:col>
      <xdr:colOff>152400</xdr:colOff>
      <xdr:row>63</xdr:row>
      <xdr:rowOff>166249</xdr:rowOff>
    </xdr:to>
    <xdr:sp macro="" textlink="">
      <xdr:nvSpPr>
        <xdr:cNvPr id="345" name="楕円 344"/>
        <xdr:cNvSpPr/>
      </xdr:nvSpPr>
      <xdr:spPr>
        <a:xfrm>
          <a:off x="13462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151026</xdr:rowOff>
    </xdr:from>
    <xdr:ext cx="762000" cy="259045"/>
    <xdr:sp macro="" textlink="">
      <xdr:nvSpPr>
        <xdr:cNvPr id="346" name="テキスト ボックス 345"/>
        <xdr:cNvSpPr txBox="1"/>
      </xdr:nvSpPr>
      <xdr:spPr>
        <a:xfrm>
          <a:off x="13131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過去に発行した地方債の償還完了により元利償還金が減少し，実質公債費比率は昨年度より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今後の新規事業については，優先度とニーズを的確に把握したうえで事業選択し，地方債の発行抑制に努める。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77" name="直線コネクタ 376"/>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8"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79" name="直線コネクタ 378"/>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0"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1" name="直線コネクタ 380"/>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116417</xdr:rowOff>
    </xdr:to>
    <xdr:cxnSp macro="">
      <xdr:nvCxnSpPr>
        <xdr:cNvPr id="382" name="直線コネクタ 381"/>
        <xdr:cNvCxnSpPr/>
      </xdr:nvCxnSpPr>
      <xdr:spPr>
        <a:xfrm flipV="1">
          <a:off x="16179800" y="70884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3"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4" name="フローチャート: 判断 383"/>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85" name="直線コネクタ 384"/>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86" name="フローチャート: 判断 385"/>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87" name="テキスト ボックス 386"/>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13909</xdr:rowOff>
    </xdr:to>
    <xdr:cxnSp macro="">
      <xdr:nvCxnSpPr>
        <xdr:cNvPr id="388" name="直線コネクタ 387"/>
        <xdr:cNvCxnSpPr/>
      </xdr:nvCxnSpPr>
      <xdr:spPr>
        <a:xfrm flipV="1">
          <a:off x="14401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89" name="フローチャート: 判断 388"/>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0" name="テキスト ボックス 389"/>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105833</xdr:rowOff>
    </xdr:to>
    <xdr:cxnSp macro="">
      <xdr:nvCxnSpPr>
        <xdr:cNvPr id="391" name="直線コネクタ 390"/>
        <xdr:cNvCxnSpPr/>
      </xdr:nvCxnSpPr>
      <xdr:spPr>
        <a:xfrm flipV="1">
          <a:off x="13512800" y="72148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2" name="フローチャート: 判断 391"/>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3" name="テキスト ボックス 392"/>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4" name="フローチャート: 判断 393"/>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395" name="テキスト ボックス 394"/>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1" name="楕円 400"/>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2"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4" name="テキスト ボックス 40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5" name="楕円 404"/>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06" name="テキスト ボックス 40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07" name="楕円 406"/>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8" name="テキスト ボックス 407"/>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類似団体平均を下回っている。要因は，市営住宅基金残高の増により充当可能基金残高が大きくなっているためである。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今後も新規事業については，優先度とニーズを的確に把握したうえで事業選択し，地方債の発行抑制など後年度負担の軽減を図り，健全な財政運営に努める。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39" name="直線コネクタ 438"/>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0"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1" name="直線コネクタ 440"/>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44" name="将来負担の状況平均値テキスト"/>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45" name="フローチャート: 判断 444"/>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46" name="フローチャート: 判断 445"/>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47" name="テキスト ボックス 446"/>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48" name="フローチャート: 判断 447"/>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49" name="テキスト ボックス 448"/>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0" name="フローチャート: 判断 449"/>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1" name="テキスト ボックス 450"/>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2" name="フローチャート: 判断 451"/>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3" name="テキスト ボックス 452"/>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58,926
58,300
332.44
55,766,176
52,806,193
2,562,568
18,539,799
30,391,993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これは，復旧・復興事業対応のため，任期付職員を含めた職員数の増により，類似団体と比べ職員数が多いためである。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今後も「定員管理計画」に基づき，職員数の適正化を図るよう努める。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127000</xdr:rowOff>
    </xdr:to>
    <xdr:cxnSp macro="">
      <xdr:nvCxnSpPr>
        <xdr:cNvPr id="66" name="直線コネクタ 65"/>
        <xdr:cNvCxnSpPr/>
      </xdr:nvCxnSpPr>
      <xdr:spPr>
        <a:xfrm>
          <a:off x="3987800" y="659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85090</xdr:rowOff>
    </xdr:to>
    <xdr:cxnSp macro="">
      <xdr:nvCxnSpPr>
        <xdr:cNvPr id="69" name="直線コネクタ 68"/>
        <xdr:cNvCxnSpPr/>
      </xdr:nvCxnSpPr>
      <xdr:spPr>
        <a:xfrm flipV="1">
          <a:off x="3098800" y="6596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123190</xdr:rowOff>
    </xdr:to>
    <xdr:cxnSp macro="">
      <xdr:nvCxnSpPr>
        <xdr:cNvPr id="72" name="直線コネクタ 71"/>
        <xdr:cNvCxnSpPr/>
      </xdr:nvCxnSpPr>
      <xdr:spPr>
        <a:xfrm flipV="1">
          <a:off x="2209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123190</xdr:rowOff>
    </xdr:to>
    <xdr:cxnSp macro="">
      <xdr:nvCxnSpPr>
        <xdr:cNvPr id="75" name="直線コネクタ 74"/>
        <xdr:cNvCxnSpPr/>
      </xdr:nvCxnSpPr>
      <xdr:spPr>
        <a:xfrm>
          <a:off x="1320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これは，約</a:t>
          </a:r>
          <a:r>
            <a:rPr kumimoji="1" lang="en-US" altLang="ja-JP" sz="1300">
              <a:latin typeface="ＭＳ Ｐゴシック" panose="020B0600070205080204" pitchFamily="50" charset="-128"/>
              <a:ea typeface="ＭＳ Ｐゴシック" panose="020B0600070205080204" pitchFamily="50" charset="-128"/>
            </a:rPr>
            <a:t>2600</a:t>
          </a:r>
          <a:r>
            <a:rPr kumimoji="1" lang="ja-JP" altLang="en-US" sz="1300">
              <a:latin typeface="ＭＳ Ｐゴシック" panose="020B0600070205080204" pitchFamily="50" charset="-128"/>
              <a:ea typeface="ＭＳ Ｐゴシック" panose="020B0600070205080204" pitchFamily="50" charset="-128"/>
            </a:rPr>
            <a:t>戸ある市営住宅の維持管理業務や市内全域に係るごみ収集運搬業務の委託料が多いためである。</a:t>
          </a:r>
        </a:p>
        <a:p>
          <a:r>
            <a:rPr kumimoji="1" lang="ja-JP" altLang="en-US" sz="1300">
              <a:latin typeface="ＭＳ Ｐゴシック" panose="020B0600070205080204" pitchFamily="50" charset="-128"/>
              <a:ea typeface="ＭＳ Ｐゴシック" panose="020B0600070205080204" pitchFamily="50" charset="-128"/>
            </a:rPr>
            <a:t>　今後は，業務の見直し等に取り組み，物件費の削減に努める。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82550</xdr:rowOff>
    </xdr:to>
    <xdr:cxnSp macro="">
      <xdr:nvCxnSpPr>
        <xdr:cNvPr id="127" name="直線コネクタ 126"/>
        <xdr:cNvCxnSpPr/>
      </xdr:nvCxnSpPr>
      <xdr:spPr>
        <a:xfrm>
          <a:off x="15671800" y="289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69850</xdr:rowOff>
    </xdr:to>
    <xdr:cxnSp macro="">
      <xdr:nvCxnSpPr>
        <xdr:cNvPr id="130" name="直線コネクタ 129"/>
        <xdr:cNvCxnSpPr/>
      </xdr:nvCxnSpPr>
      <xdr:spPr>
        <a:xfrm flipV="1">
          <a:off x="14782800" y="289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69850</xdr:rowOff>
    </xdr:to>
    <xdr:cxnSp macro="">
      <xdr:nvCxnSpPr>
        <xdr:cNvPr id="133" name="直線コネクタ 132"/>
        <xdr:cNvCxnSpPr/>
      </xdr:nvCxnSpPr>
      <xdr:spPr>
        <a:xfrm>
          <a:off x="13893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4" name="フローチャート: 判断 133"/>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5" name="テキスト ボックス 134"/>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31750</xdr:rowOff>
    </xdr:to>
    <xdr:cxnSp macro="">
      <xdr:nvCxnSpPr>
        <xdr:cNvPr id="136" name="直線コネクタ 135"/>
        <xdr:cNvCxnSpPr/>
      </xdr:nvCxnSpPr>
      <xdr:spPr>
        <a:xfrm>
          <a:off x="13004800" y="287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39" name="フローチャート: 判断 138"/>
        <xdr:cNvSpPr/>
      </xdr:nvSpPr>
      <xdr:spPr>
        <a:xfrm>
          <a:off x="12954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40" name="テキスト ボックス 139"/>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今後については，さらに高齢化が進むことによる介護給付費等の増が予想されるため，引き続き適正な資格審査等により，扶助費の増加抑制に努める。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44704</xdr:rowOff>
    </xdr:to>
    <xdr:cxnSp macro="">
      <xdr:nvCxnSpPr>
        <xdr:cNvPr id="186" name="直線コネクタ 185"/>
        <xdr:cNvCxnSpPr/>
      </xdr:nvCxnSpPr>
      <xdr:spPr>
        <a:xfrm>
          <a:off x="3987800" y="9293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53848</xdr:rowOff>
    </xdr:to>
    <xdr:cxnSp macro="">
      <xdr:nvCxnSpPr>
        <xdr:cNvPr id="189" name="直線コネクタ 188"/>
        <xdr:cNvCxnSpPr/>
      </xdr:nvCxnSpPr>
      <xdr:spPr>
        <a:xfrm flipV="1">
          <a:off x="3098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53848</xdr:rowOff>
    </xdr:to>
    <xdr:cxnSp macro="">
      <xdr:nvCxnSpPr>
        <xdr:cNvPr id="192" name="直線コネクタ 191"/>
        <xdr:cNvCxnSpPr/>
      </xdr:nvCxnSpPr>
      <xdr:spPr>
        <a:xfrm>
          <a:off x="2209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17272</xdr:rowOff>
    </xdr:from>
    <xdr:to>
      <xdr:col>11</xdr:col>
      <xdr:colOff>9525</xdr:colOff>
      <xdr:row>54</xdr:row>
      <xdr:rowOff>35560</xdr:rowOff>
    </xdr:to>
    <xdr:cxnSp macro="">
      <xdr:nvCxnSpPr>
        <xdr:cNvPr id="195" name="直線コネクタ 194"/>
        <xdr:cNvCxnSpPr/>
      </xdr:nvCxnSpPr>
      <xdr:spPr>
        <a:xfrm>
          <a:off x="1320800" y="9275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198" name="フローチャート: 判断 197"/>
        <xdr:cNvSpPr/>
      </xdr:nvSpPr>
      <xdr:spPr>
        <a:xfrm>
          <a:off x="1270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199" name="テキスト ボックス 198"/>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165354</xdr:rowOff>
    </xdr:from>
    <xdr:to>
      <xdr:col>24</xdr:col>
      <xdr:colOff>76200</xdr:colOff>
      <xdr:row>54</xdr:row>
      <xdr:rowOff>95504</xdr:rowOff>
    </xdr:to>
    <xdr:sp macro="" textlink="">
      <xdr:nvSpPr>
        <xdr:cNvPr id="205" name="楕円 204"/>
        <xdr:cNvSpPr/>
      </xdr:nvSpPr>
      <xdr:spPr>
        <a:xfrm>
          <a:off x="4775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10431</xdr:rowOff>
    </xdr:from>
    <xdr:ext cx="762000" cy="259045"/>
    <xdr:sp macro="" textlink="">
      <xdr:nvSpPr>
        <xdr:cNvPr id="206" name="扶助費該当値テキスト"/>
        <xdr:cNvSpPr txBox="1"/>
      </xdr:nvSpPr>
      <xdr:spPr>
        <a:xfrm>
          <a:off x="4914900" y="909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9" name="楕円 208"/>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10" name="テキスト ボックス 209"/>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137922</xdr:rowOff>
    </xdr:from>
    <xdr:to>
      <xdr:col>6</xdr:col>
      <xdr:colOff>171450</xdr:colOff>
      <xdr:row>54</xdr:row>
      <xdr:rowOff>68072</xdr:rowOff>
    </xdr:to>
    <xdr:sp macro="" textlink="">
      <xdr:nvSpPr>
        <xdr:cNvPr id="213" name="楕円 212"/>
        <xdr:cNvSpPr/>
      </xdr:nvSpPr>
      <xdr:spPr>
        <a:xfrm>
          <a:off x="1270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78249</xdr:rowOff>
    </xdr:from>
    <xdr:ext cx="762000" cy="259045"/>
    <xdr:sp macro="" textlink="">
      <xdr:nvSpPr>
        <xdr:cNvPr id="214" name="テキスト ボックス 213"/>
        <xdr:cNvSpPr txBox="1"/>
      </xdr:nvSpPr>
      <xdr:spPr>
        <a:xfrm>
          <a:off x="939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これは，保険事業会計等に対する繰出金が影響している。</a:t>
          </a:r>
        </a:p>
        <a:p>
          <a:r>
            <a:rPr kumimoji="1" lang="ja-JP" altLang="en-US" sz="1300">
              <a:latin typeface="ＭＳ Ｐゴシック" panose="020B0600070205080204" pitchFamily="50" charset="-128"/>
              <a:ea typeface="ＭＳ Ｐゴシック" panose="020B0600070205080204" pitchFamily="50" charset="-128"/>
            </a:rPr>
            <a:t>　普通会計の繰出金による負担が過大とならないよう，各事業において，より健全な運営に努める。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xdr:cNvCxnSpPr/>
      </xdr:nvCxnSpPr>
      <xdr:spPr>
        <a:xfrm flipV="1">
          <a:off x="16510000" y="9118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149877</xdr:rowOff>
    </xdr:from>
    <xdr:ext cx="762000" cy="259045"/>
    <xdr:sp macro="" textlink="">
      <xdr:nvSpPr>
        <xdr:cNvPr id="243" name="その他最小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xdr:cNvCxnSpPr/>
      </xdr:nvCxnSpPr>
      <xdr:spPr>
        <a:xfrm>
          <a:off x="16421100" y="1012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5"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120650</xdr:rowOff>
    </xdr:to>
    <xdr:cxnSp macro="">
      <xdr:nvCxnSpPr>
        <xdr:cNvPr id="247" name="直線コネクタ 246"/>
        <xdr:cNvCxnSpPr/>
      </xdr:nvCxnSpPr>
      <xdr:spPr>
        <a:xfrm>
          <a:off x="15671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60</xdr:row>
      <xdr:rowOff>76200</xdr:rowOff>
    </xdr:to>
    <xdr:cxnSp macro="">
      <xdr:nvCxnSpPr>
        <xdr:cNvPr id="250" name="直線コネクタ 249"/>
        <xdr:cNvCxnSpPr/>
      </xdr:nvCxnSpPr>
      <xdr:spPr>
        <a:xfrm flipV="1">
          <a:off x="14782800" y="98806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52" name="テキスト ボックス 251"/>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61</xdr:row>
      <xdr:rowOff>19050</xdr:rowOff>
    </xdr:to>
    <xdr:cxnSp macro="">
      <xdr:nvCxnSpPr>
        <xdr:cNvPr id="253" name="直線コネクタ 252"/>
        <xdr:cNvCxnSpPr/>
      </xdr:nvCxnSpPr>
      <xdr:spPr>
        <a:xfrm flipV="1">
          <a:off x="13893800" y="1036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152400</xdr:rowOff>
    </xdr:from>
    <xdr:to>
      <xdr:col>74</xdr:col>
      <xdr:colOff>31750</xdr:colOff>
      <xdr:row>55</xdr:row>
      <xdr:rowOff>82550</xdr:rowOff>
    </xdr:to>
    <xdr:sp macro="" textlink="">
      <xdr:nvSpPr>
        <xdr:cNvPr id="254" name="フローチャート: 判断 253"/>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55" name="テキスト ボックス 25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62</xdr:row>
      <xdr:rowOff>38100</xdr:rowOff>
    </xdr:to>
    <xdr:cxnSp macro="">
      <xdr:nvCxnSpPr>
        <xdr:cNvPr id="256" name="直線コネクタ 255"/>
        <xdr:cNvCxnSpPr/>
      </xdr:nvCxnSpPr>
      <xdr:spPr>
        <a:xfrm flipV="1">
          <a:off x="13004800" y="10477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25400</xdr:rowOff>
    </xdr:from>
    <xdr:to>
      <xdr:col>69</xdr:col>
      <xdr:colOff>142875</xdr:colOff>
      <xdr:row>56</xdr:row>
      <xdr:rowOff>127000</xdr:rowOff>
    </xdr:to>
    <xdr:sp macro="" textlink="">
      <xdr:nvSpPr>
        <xdr:cNvPr id="257" name="フローチャート: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9" name="フローチャート: 判断 258"/>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0" name="テキスト ボックス 259"/>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6" name="楕円 265"/>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41927</xdr:rowOff>
    </xdr:from>
    <xdr:ext cx="762000" cy="259045"/>
    <xdr:sp macro="" textlink="">
      <xdr:nvSpPr>
        <xdr:cNvPr id="267"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0" name="楕円 269"/>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1" name="テキスト ボックス 270"/>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2" name="楕円 271"/>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3" name="テキスト ボックス 272"/>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158750</xdr:rowOff>
    </xdr:from>
    <xdr:to>
      <xdr:col>65</xdr:col>
      <xdr:colOff>53975</xdr:colOff>
      <xdr:row>62</xdr:row>
      <xdr:rowOff>88900</xdr:rowOff>
    </xdr:to>
    <xdr:sp macro="" textlink="">
      <xdr:nvSpPr>
        <xdr:cNvPr id="274" name="楕円 273"/>
        <xdr:cNvSpPr/>
      </xdr:nvSpPr>
      <xdr:spPr>
        <a:xfrm>
          <a:off x="12954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73677</xdr:rowOff>
    </xdr:from>
    <xdr:ext cx="762000" cy="259045"/>
    <xdr:sp macro="" textlink="">
      <xdr:nvSpPr>
        <xdr:cNvPr id="275" name="テキスト ボックス 274"/>
        <xdr:cNvSpPr txBox="1"/>
      </xdr:nvSpPr>
      <xdr:spPr>
        <a:xfrm>
          <a:off x="12623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これは，一部事務組合への負担金，下水道事業会計や病院事業会計等の公営企業会計への補助金等が多いためである。</a:t>
          </a:r>
        </a:p>
        <a:p>
          <a:r>
            <a:rPr kumimoji="1" lang="ja-JP" altLang="en-US" sz="1300">
              <a:latin typeface="ＭＳ Ｐゴシック" panose="020B0600070205080204" pitchFamily="50" charset="-128"/>
              <a:ea typeface="ＭＳ Ｐゴシック" panose="020B0600070205080204" pitchFamily="50" charset="-128"/>
            </a:rPr>
            <a:t>　今後は，企業会計の更なる経営改善に取り組み，補助費等の削減に努める。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299"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149860</xdr:rowOff>
    </xdr:from>
    <xdr:to>
      <xdr:col>82</xdr:col>
      <xdr:colOff>107950</xdr:colOff>
      <xdr:row>39</xdr:row>
      <xdr:rowOff>161290</xdr:rowOff>
    </xdr:to>
    <xdr:cxnSp macro="">
      <xdr:nvCxnSpPr>
        <xdr:cNvPr id="303" name="直線コネクタ 302"/>
        <xdr:cNvCxnSpPr/>
      </xdr:nvCxnSpPr>
      <xdr:spPr>
        <a:xfrm>
          <a:off x="15671800" y="6836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4" name="補助費等平均値テキスト"/>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41275</xdr:rowOff>
    </xdr:from>
    <xdr:to>
      <xdr:col>78</xdr:col>
      <xdr:colOff>69850</xdr:colOff>
      <xdr:row>39</xdr:row>
      <xdr:rowOff>149860</xdr:rowOff>
    </xdr:to>
    <xdr:cxnSp macro="">
      <xdr:nvCxnSpPr>
        <xdr:cNvPr id="306" name="直線コネクタ 305"/>
        <xdr:cNvCxnSpPr/>
      </xdr:nvCxnSpPr>
      <xdr:spPr>
        <a:xfrm>
          <a:off x="14782800" y="67278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08" name="テキスト ボックス 307"/>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41275</xdr:rowOff>
    </xdr:to>
    <xdr:cxnSp macro="">
      <xdr:nvCxnSpPr>
        <xdr:cNvPr id="309" name="直線コネクタ 308"/>
        <xdr:cNvCxnSpPr/>
      </xdr:nvCxnSpPr>
      <xdr:spPr>
        <a:xfrm>
          <a:off x="13893800" y="6710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10" name="フローチャート: 判断 309"/>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11" name="テキスト ボックス 310"/>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18415</xdr:rowOff>
    </xdr:from>
    <xdr:to>
      <xdr:col>69</xdr:col>
      <xdr:colOff>92075</xdr:colOff>
      <xdr:row>39</xdr:row>
      <xdr:rowOff>24130</xdr:rowOff>
    </xdr:to>
    <xdr:cxnSp macro="">
      <xdr:nvCxnSpPr>
        <xdr:cNvPr id="312" name="直線コネクタ 311"/>
        <xdr:cNvCxnSpPr/>
      </xdr:nvCxnSpPr>
      <xdr:spPr>
        <a:xfrm>
          <a:off x="13004800" y="6704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144780</xdr:rowOff>
    </xdr:from>
    <xdr:to>
      <xdr:col>69</xdr:col>
      <xdr:colOff>142875</xdr:colOff>
      <xdr:row>38</xdr:row>
      <xdr:rowOff>74930</xdr:rowOff>
    </xdr:to>
    <xdr:sp macro="" textlink="">
      <xdr:nvSpPr>
        <xdr:cNvPr id="313" name="フローチャート: 判断 312"/>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85107</xdr:rowOff>
    </xdr:from>
    <xdr:ext cx="762000" cy="259045"/>
    <xdr:sp macro="" textlink="">
      <xdr:nvSpPr>
        <xdr:cNvPr id="314" name="テキスト ボックス 313"/>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116205</xdr:rowOff>
    </xdr:from>
    <xdr:to>
      <xdr:col>65</xdr:col>
      <xdr:colOff>53975</xdr:colOff>
      <xdr:row>38</xdr:row>
      <xdr:rowOff>46355</xdr:rowOff>
    </xdr:to>
    <xdr:sp macro="" textlink="">
      <xdr:nvSpPr>
        <xdr:cNvPr id="315" name="フローチャート: 判断 314"/>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56532</xdr:rowOff>
    </xdr:from>
    <xdr:ext cx="762000" cy="259045"/>
    <xdr:sp macro="" textlink="">
      <xdr:nvSpPr>
        <xdr:cNvPr id="316" name="テキスト ボックス 315"/>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2" name="楕円 321"/>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3"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99060</xdr:rowOff>
    </xdr:from>
    <xdr:to>
      <xdr:col>78</xdr:col>
      <xdr:colOff>120650</xdr:colOff>
      <xdr:row>40</xdr:row>
      <xdr:rowOff>29210</xdr:rowOff>
    </xdr:to>
    <xdr:sp macro="" textlink="">
      <xdr:nvSpPr>
        <xdr:cNvPr id="324" name="楕円 323"/>
        <xdr:cNvSpPr/>
      </xdr:nvSpPr>
      <xdr:spPr>
        <a:xfrm>
          <a:off x="15621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13987</xdr:rowOff>
    </xdr:from>
    <xdr:ext cx="736600" cy="259045"/>
    <xdr:sp macro="" textlink="">
      <xdr:nvSpPr>
        <xdr:cNvPr id="325" name="テキスト ボックス 324"/>
        <xdr:cNvSpPr txBox="1"/>
      </xdr:nvSpPr>
      <xdr:spPr>
        <a:xfrm>
          <a:off x="15290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161925</xdr:rowOff>
    </xdr:from>
    <xdr:to>
      <xdr:col>74</xdr:col>
      <xdr:colOff>31750</xdr:colOff>
      <xdr:row>39</xdr:row>
      <xdr:rowOff>92075</xdr:rowOff>
    </xdr:to>
    <xdr:sp macro="" textlink="">
      <xdr:nvSpPr>
        <xdr:cNvPr id="326" name="楕円 325"/>
        <xdr:cNvSpPr/>
      </xdr:nvSpPr>
      <xdr:spPr>
        <a:xfrm>
          <a:off x="14732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76852</xdr:rowOff>
    </xdr:from>
    <xdr:ext cx="762000" cy="259045"/>
    <xdr:sp macro="" textlink="">
      <xdr:nvSpPr>
        <xdr:cNvPr id="327" name="テキスト ボックス 326"/>
        <xdr:cNvSpPr txBox="1"/>
      </xdr:nvSpPr>
      <xdr:spPr>
        <a:xfrm>
          <a:off x="1440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8" name="楕円 327"/>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9" name="テキスト ボックス 328"/>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139065</xdr:rowOff>
    </xdr:from>
    <xdr:to>
      <xdr:col>65</xdr:col>
      <xdr:colOff>53975</xdr:colOff>
      <xdr:row>39</xdr:row>
      <xdr:rowOff>69215</xdr:rowOff>
    </xdr:to>
    <xdr:sp macro="" textlink="">
      <xdr:nvSpPr>
        <xdr:cNvPr id="330" name="楕円 329"/>
        <xdr:cNvSpPr/>
      </xdr:nvSpPr>
      <xdr:spPr>
        <a:xfrm>
          <a:off x="12954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53992</xdr:rowOff>
    </xdr:from>
    <xdr:ext cx="762000" cy="259045"/>
    <xdr:sp macro="" textlink="">
      <xdr:nvSpPr>
        <xdr:cNvPr id="331" name="テキスト ボックス 330"/>
        <xdr:cNvSpPr txBox="1"/>
      </xdr:nvSpPr>
      <xdr:spPr>
        <a:xfrm>
          <a:off x="12623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今後実施する事業については，優先度を明確化し，地方債の新規発行の抑制に努める。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1" name="直線コネクタ 36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3" name="直線コネクタ 36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107950</xdr:rowOff>
    </xdr:to>
    <xdr:cxnSp macro="">
      <xdr:nvCxnSpPr>
        <xdr:cNvPr id="366" name="直線コネクタ 365"/>
        <xdr:cNvCxnSpPr/>
      </xdr:nvCxnSpPr>
      <xdr:spPr>
        <a:xfrm>
          <a:off x="3987800" y="1296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7"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8" name="フローチャート: 判断 367"/>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107950</xdr:rowOff>
    </xdr:to>
    <xdr:cxnSp macro="">
      <xdr:nvCxnSpPr>
        <xdr:cNvPr id="369" name="直線コネクタ 368"/>
        <xdr:cNvCxnSpPr/>
      </xdr:nvCxnSpPr>
      <xdr:spPr>
        <a:xfrm>
          <a:off x="3098800" y="12846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0" name="フローチャート: 判断 369"/>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1" name="テキスト ボックス 370"/>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61685</xdr:rowOff>
    </xdr:from>
    <xdr:to>
      <xdr:col>15</xdr:col>
      <xdr:colOff>98425</xdr:colOff>
      <xdr:row>74</xdr:row>
      <xdr:rowOff>159657</xdr:rowOff>
    </xdr:to>
    <xdr:cxnSp macro="">
      <xdr:nvCxnSpPr>
        <xdr:cNvPr id="372" name="直線コネクタ 371"/>
        <xdr:cNvCxnSpPr/>
      </xdr:nvCxnSpPr>
      <xdr:spPr>
        <a:xfrm>
          <a:off x="2209800" y="12748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87085</xdr:rowOff>
    </xdr:from>
    <xdr:to>
      <xdr:col>15</xdr:col>
      <xdr:colOff>149225</xdr:colOff>
      <xdr:row>75</xdr:row>
      <xdr:rowOff>17235</xdr:rowOff>
    </xdr:to>
    <xdr:sp macro="" textlink="">
      <xdr:nvSpPr>
        <xdr:cNvPr id="373" name="フローチャート: 判断 372"/>
        <xdr:cNvSpPr/>
      </xdr:nvSpPr>
      <xdr:spPr>
        <a:xfrm>
          <a:off x="3048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27412</xdr:rowOff>
    </xdr:from>
    <xdr:ext cx="762000" cy="259045"/>
    <xdr:sp macro="" textlink="">
      <xdr:nvSpPr>
        <xdr:cNvPr id="374" name="テキスト ボックス 373"/>
        <xdr:cNvSpPr txBox="1"/>
      </xdr:nvSpPr>
      <xdr:spPr>
        <a:xfrm>
          <a:off x="2717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61685</xdr:rowOff>
    </xdr:from>
    <xdr:to>
      <xdr:col>11</xdr:col>
      <xdr:colOff>9525</xdr:colOff>
      <xdr:row>74</xdr:row>
      <xdr:rowOff>137885</xdr:rowOff>
    </xdr:to>
    <xdr:cxnSp macro="">
      <xdr:nvCxnSpPr>
        <xdr:cNvPr id="375" name="直線コネクタ 374"/>
        <xdr:cNvCxnSpPr/>
      </xdr:nvCxnSpPr>
      <xdr:spPr>
        <a:xfrm flipV="1">
          <a:off x="1320800" y="12748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108857</xdr:rowOff>
    </xdr:from>
    <xdr:to>
      <xdr:col>11</xdr:col>
      <xdr:colOff>60325</xdr:colOff>
      <xdr:row>75</xdr:row>
      <xdr:rowOff>39007</xdr:rowOff>
    </xdr:to>
    <xdr:sp macro="" textlink="">
      <xdr:nvSpPr>
        <xdr:cNvPr id="376" name="フローチャート: 判断 375"/>
        <xdr:cNvSpPr/>
      </xdr:nvSpPr>
      <xdr:spPr>
        <a:xfrm>
          <a:off x="2159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23784</xdr:rowOff>
    </xdr:from>
    <xdr:ext cx="762000" cy="259045"/>
    <xdr:sp macro="" textlink="">
      <xdr:nvSpPr>
        <xdr:cNvPr id="377" name="テキスト ボックス 376"/>
        <xdr:cNvSpPr txBox="1"/>
      </xdr:nvSpPr>
      <xdr:spPr>
        <a:xfrm>
          <a:off x="1828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130628</xdr:rowOff>
    </xdr:from>
    <xdr:to>
      <xdr:col>6</xdr:col>
      <xdr:colOff>171450</xdr:colOff>
      <xdr:row>75</xdr:row>
      <xdr:rowOff>60778</xdr:rowOff>
    </xdr:to>
    <xdr:sp macro="" textlink="">
      <xdr:nvSpPr>
        <xdr:cNvPr id="378" name="フローチャート: 判断 377"/>
        <xdr:cNvSpPr/>
      </xdr:nvSpPr>
      <xdr:spPr>
        <a:xfrm>
          <a:off x="1270000" y="1281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45555</xdr:rowOff>
    </xdr:from>
    <xdr:ext cx="762000" cy="259045"/>
    <xdr:sp macro="" textlink="">
      <xdr:nvSpPr>
        <xdr:cNvPr id="379" name="テキスト ボックス 378"/>
        <xdr:cNvSpPr txBox="1"/>
      </xdr:nvSpPr>
      <xdr:spPr>
        <a:xfrm>
          <a:off x="939800" y="129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5" name="楕円 384"/>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6"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7" name="楕円 38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8" name="テキスト ボックス 38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89" name="楕円 388"/>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23784</xdr:rowOff>
    </xdr:from>
    <xdr:ext cx="762000" cy="259045"/>
    <xdr:sp macro="" textlink="">
      <xdr:nvSpPr>
        <xdr:cNvPr id="390" name="テキスト ボックス 389"/>
        <xdr:cNvSpPr txBox="1"/>
      </xdr:nvSpPr>
      <xdr:spPr>
        <a:xfrm>
          <a:off x="2717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xdr:rowOff>
    </xdr:from>
    <xdr:to>
      <xdr:col>11</xdr:col>
      <xdr:colOff>60325</xdr:colOff>
      <xdr:row>74</xdr:row>
      <xdr:rowOff>112485</xdr:rowOff>
    </xdr:to>
    <xdr:sp macro="" textlink="">
      <xdr:nvSpPr>
        <xdr:cNvPr id="391" name="楕円 390"/>
        <xdr:cNvSpPr/>
      </xdr:nvSpPr>
      <xdr:spPr>
        <a:xfrm>
          <a:off x="2159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122662</xdr:rowOff>
    </xdr:from>
    <xdr:ext cx="762000" cy="259045"/>
    <xdr:sp macro="" textlink="">
      <xdr:nvSpPr>
        <xdr:cNvPr id="392" name="テキスト ボックス 391"/>
        <xdr:cNvSpPr txBox="1"/>
      </xdr:nvSpPr>
      <xdr:spPr>
        <a:xfrm>
          <a:off x="1828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87085</xdr:rowOff>
    </xdr:from>
    <xdr:to>
      <xdr:col>6</xdr:col>
      <xdr:colOff>171450</xdr:colOff>
      <xdr:row>75</xdr:row>
      <xdr:rowOff>17235</xdr:rowOff>
    </xdr:to>
    <xdr:sp macro="" textlink="">
      <xdr:nvSpPr>
        <xdr:cNvPr id="393" name="楕円 392"/>
        <xdr:cNvSpPr/>
      </xdr:nvSpPr>
      <xdr:spPr>
        <a:xfrm>
          <a:off x="1270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27412</xdr:rowOff>
    </xdr:from>
    <xdr:ext cx="762000" cy="259045"/>
    <xdr:sp macro="" textlink="">
      <xdr:nvSpPr>
        <xdr:cNvPr id="394" name="テキスト ボックス 393"/>
        <xdr:cNvSpPr txBox="1"/>
      </xdr:nvSpPr>
      <xdr:spPr>
        <a:xfrm>
          <a:off x="939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これは，人件費及び補助費等の比率が高いためである。</a:t>
          </a:r>
        </a:p>
        <a:p>
          <a:r>
            <a:rPr kumimoji="1" lang="ja-JP" altLang="en-US" sz="1300">
              <a:latin typeface="ＭＳ Ｐゴシック" panose="020B0600070205080204" pitchFamily="50" charset="-128"/>
              <a:ea typeface="ＭＳ Ｐゴシック" panose="020B0600070205080204" pitchFamily="50" charset="-128"/>
            </a:rPr>
            <a:t>　人件費においては，復旧・復興事業に係る任期付職員等であるが，令和４年度末でハード整備がほぼ完了したことから，今後は減少していく見込みである。</a:t>
          </a:r>
        </a:p>
        <a:p>
          <a:r>
            <a:rPr kumimoji="1" lang="ja-JP" altLang="en-US" sz="1300">
              <a:latin typeface="ＭＳ Ｐゴシック" panose="020B0600070205080204" pitchFamily="50" charset="-128"/>
              <a:ea typeface="ＭＳ Ｐゴシック" panose="020B0600070205080204" pitchFamily="50" charset="-128"/>
            </a:rPr>
            <a:t>　補助費等においては，企業会計の事業費や事務的経費の見直しを行うなど，企業会計の更なる経営改善に取り組み，補助費等の削減に努める。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145288</xdr:rowOff>
    </xdr:from>
    <xdr:to>
      <xdr:col>82</xdr:col>
      <xdr:colOff>107950</xdr:colOff>
      <xdr:row>79</xdr:row>
      <xdr:rowOff>78994</xdr:rowOff>
    </xdr:to>
    <xdr:cxnSp macro="">
      <xdr:nvCxnSpPr>
        <xdr:cNvPr id="420" name="直線コネクタ 419"/>
        <xdr:cNvCxnSpPr/>
      </xdr:nvCxnSpPr>
      <xdr:spPr>
        <a:xfrm flipV="1">
          <a:off x="16510000" y="12832588"/>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60215</xdr:rowOff>
    </xdr:from>
    <xdr:ext cx="762000" cy="259045"/>
    <xdr:sp macro="" textlink="">
      <xdr:nvSpPr>
        <xdr:cNvPr id="423"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145288</xdr:rowOff>
    </xdr:from>
    <xdr:to>
      <xdr:col>82</xdr:col>
      <xdr:colOff>196850</xdr:colOff>
      <xdr:row>74</xdr:row>
      <xdr:rowOff>145288</xdr:rowOff>
    </xdr:to>
    <xdr:cxnSp macro="">
      <xdr:nvCxnSpPr>
        <xdr:cNvPr id="424" name="直線コネクタ 423"/>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78994</xdr:rowOff>
    </xdr:to>
    <xdr:cxnSp macro="">
      <xdr:nvCxnSpPr>
        <xdr:cNvPr id="425" name="直線コネクタ 424"/>
        <xdr:cNvCxnSpPr/>
      </xdr:nvCxnSpPr>
      <xdr:spPr>
        <a:xfrm>
          <a:off x="15671800" y="13541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111014</xdr:rowOff>
    </xdr:from>
    <xdr:ext cx="762000" cy="259045"/>
    <xdr:sp macro="" textlink="">
      <xdr:nvSpPr>
        <xdr:cNvPr id="426"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27" name="フローチャート: 判断 426"/>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80</xdr:row>
      <xdr:rowOff>58420</xdr:rowOff>
    </xdr:to>
    <xdr:cxnSp macro="">
      <xdr:nvCxnSpPr>
        <xdr:cNvPr id="428" name="直線コネクタ 427"/>
        <xdr:cNvCxnSpPr/>
      </xdr:nvCxnSpPr>
      <xdr:spPr>
        <a:xfrm flipV="1">
          <a:off x="14782800" y="135412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29" name="フローチャート: 判断 428"/>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0" name="テキスト ボックス 429"/>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85852</xdr:rowOff>
    </xdr:to>
    <xdr:cxnSp macro="">
      <xdr:nvCxnSpPr>
        <xdr:cNvPr id="431" name="直線コネクタ 430"/>
        <xdr:cNvCxnSpPr/>
      </xdr:nvCxnSpPr>
      <xdr:spPr>
        <a:xfrm flipV="1">
          <a:off x="13893800" y="13774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2" name="フローチャート: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3" name="テキスト ボックス 432"/>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85852</xdr:rowOff>
    </xdr:from>
    <xdr:to>
      <xdr:col>69</xdr:col>
      <xdr:colOff>92075</xdr:colOff>
      <xdr:row>80</xdr:row>
      <xdr:rowOff>90424</xdr:rowOff>
    </xdr:to>
    <xdr:cxnSp macro="">
      <xdr:nvCxnSpPr>
        <xdr:cNvPr id="434" name="直線コネクタ 433"/>
        <xdr:cNvCxnSpPr/>
      </xdr:nvCxnSpPr>
      <xdr:spPr>
        <a:xfrm flipV="1">
          <a:off x="13004800" y="13801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5" name="フローチャート: 判断 434"/>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6" name="テキスト ボックス 435"/>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7" name="フローチャート: 判断 43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8" name="テキスト ボックス 43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4" name="楕円 443"/>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108221</xdr:rowOff>
    </xdr:from>
    <xdr:ext cx="762000" cy="259045"/>
    <xdr:sp macro="" textlink="">
      <xdr:nvSpPr>
        <xdr:cNvPr id="445" name="公債費以外該当値テキスト"/>
        <xdr:cNvSpPr txBox="1"/>
      </xdr:nvSpPr>
      <xdr:spPr>
        <a:xfrm>
          <a:off x="16598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6" name="楕円 445"/>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7" name="テキスト ボックス 446"/>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8" name="楕円 447"/>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9" name="テキスト ボックス 448"/>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50" name="楕円 449"/>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51" name="テキスト ボックス 450"/>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2" name="楕円 451"/>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3" name="テキスト ボックス 452"/>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48331</xdr:rowOff>
    </xdr:from>
    <xdr:to>
      <xdr:col>29</xdr:col>
      <xdr:colOff>127000</xdr:colOff>
      <xdr:row>13</xdr:row>
      <xdr:rowOff>104155</xdr:rowOff>
    </xdr:to>
    <xdr:cxnSp macro="">
      <xdr:nvCxnSpPr>
        <xdr:cNvPr id="48" name="直線コネクタ 47"/>
        <xdr:cNvCxnSpPr/>
      </xdr:nvCxnSpPr>
      <xdr:spPr bwMode="auto">
        <a:xfrm>
          <a:off x="5003800" y="2324806"/>
          <a:ext cx="647700" cy="5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24816</xdr:rowOff>
    </xdr:from>
    <xdr:to>
      <xdr:col>26</xdr:col>
      <xdr:colOff>50800</xdr:colOff>
      <xdr:row>13</xdr:row>
      <xdr:rowOff>48331</xdr:rowOff>
    </xdr:to>
    <xdr:cxnSp macro="">
      <xdr:nvCxnSpPr>
        <xdr:cNvPr id="51" name="直線コネクタ 50"/>
        <xdr:cNvCxnSpPr/>
      </xdr:nvCxnSpPr>
      <xdr:spPr bwMode="auto">
        <a:xfrm>
          <a:off x="4305300" y="2301291"/>
          <a:ext cx="698500" cy="2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24816</xdr:rowOff>
    </xdr:from>
    <xdr:to>
      <xdr:col>22</xdr:col>
      <xdr:colOff>114300</xdr:colOff>
      <xdr:row>13</xdr:row>
      <xdr:rowOff>93838</xdr:rowOff>
    </xdr:to>
    <xdr:cxnSp macro="">
      <xdr:nvCxnSpPr>
        <xdr:cNvPr id="54" name="直線コネクタ 53"/>
        <xdr:cNvCxnSpPr/>
      </xdr:nvCxnSpPr>
      <xdr:spPr bwMode="auto">
        <a:xfrm flipV="1">
          <a:off x="3606800" y="2301291"/>
          <a:ext cx="698500" cy="6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28179</xdr:rowOff>
    </xdr:from>
    <xdr:to>
      <xdr:col>22</xdr:col>
      <xdr:colOff>165100</xdr:colOff>
      <xdr:row>18</xdr:row>
      <xdr:rowOff>129779</xdr:rowOff>
    </xdr:to>
    <xdr:sp macro="" textlink="">
      <xdr:nvSpPr>
        <xdr:cNvPr id="55" name="フローチャート: 判断 54"/>
        <xdr:cNvSpPr/>
      </xdr:nvSpPr>
      <xdr:spPr bwMode="auto">
        <a:xfrm>
          <a:off x="4254500" y="316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114556</xdr:rowOff>
    </xdr:from>
    <xdr:ext cx="762000" cy="259045"/>
    <xdr:sp macro="" textlink="">
      <xdr:nvSpPr>
        <xdr:cNvPr id="56" name="テキスト ボックス 55"/>
        <xdr:cNvSpPr txBox="1"/>
      </xdr:nvSpPr>
      <xdr:spPr>
        <a:xfrm>
          <a:off x="3924300" y="32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93838</xdr:rowOff>
    </xdr:from>
    <xdr:to>
      <xdr:col>18</xdr:col>
      <xdr:colOff>177800</xdr:colOff>
      <xdr:row>13</xdr:row>
      <xdr:rowOff>144236</xdr:rowOff>
    </xdr:to>
    <xdr:cxnSp macro="">
      <xdr:nvCxnSpPr>
        <xdr:cNvPr id="57" name="直線コネクタ 56"/>
        <xdr:cNvCxnSpPr/>
      </xdr:nvCxnSpPr>
      <xdr:spPr bwMode="auto">
        <a:xfrm flipV="1">
          <a:off x="2908300" y="2370313"/>
          <a:ext cx="698500" cy="5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53310</xdr:rowOff>
    </xdr:from>
    <xdr:to>
      <xdr:col>19</xdr:col>
      <xdr:colOff>38100</xdr:colOff>
      <xdr:row>18</xdr:row>
      <xdr:rowOff>154910</xdr:rowOff>
    </xdr:to>
    <xdr:sp macro="" textlink="">
      <xdr:nvSpPr>
        <xdr:cNvPr id="58" name="フローチャート: 判断 57"/>
        <xdr:cNvSpPr/>
      </xdr:nvSpPr>
      <xdr:spPr bwMode="auto">
        <a:xfrm>
          <a:off x="3556000" y="318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139687</xdr:rowOff>
    </xdr:from>
    <xdr:ext cx="762000" cy="259045"/>
    <xdr:sp macro="" textlink="">
      <xdr:nvSpPr>
        <xdr:cNvPr id="59" name="テキスト ボックス 58"/>
        <xdr:cNvSpPr txBox="1"/>
      </xdr:nvSpPr>
      <xdr:spPr>
        <a:xfrm>
          <a:off x="3225800" y="32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72360</xdr:rowOff>
    </xdr:from>
    <xdr:to>
      <xdr:col>15</xdr:col>
      <xdr:colOff>101600</xdr:colOff>
      <xdr:row>19</xdr:row>
      <xdr:rowOff>2510</xdr:rowOff>
    </xdr:to>
    <xdr:sp macro="" textlink="">
      <xdr:nvSpPr>
        <xdr:cNvPr id="60" name="フローチャート: 判断 59"/>
        <xdr:cNvSpPr/>
      </xdr:nvSpPr>
      <xdr:spPr bwMode="auto">
        <a:xfrm>
          <a:off x="2857500" y="3206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158737</xdr:rowOff>
    </xdr:from>
    <xdr:ext cx="762000" cy="259045"/>
    <xdr:sp macro="" textlink="">
      <xdr:nvSpPr>
        <xdr:cNvPr id="61" name="テキスト ボックス 60"/>
        <xdr:cNvSpPr txBox="1"/>
      </xdr:nvSpPr>
      <xdr:spPr>
        <a:xfrm>
          <a:off x="2527300" y="32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53355</xdr:rowOff>
    </xdr:from>
    <xdr:to>
      <xdr:col>29</xdr:col>
      <xdr:colOff>177800</xdr:colOff>
      <xdr:row>13</xdr:row>
      <xdr:rowOff>154955</xdr:rowOff>
    </xdr:to>
    <xdr:sp macro="" textlink="">
      <xdr:nvSpPr>
        <xdr:cNvPr id="67" name="楕円 66"/>
        <xdr:cNvSpPr/>
      </xdr:nvSpPr>
      <xdr:spPr bwMode="auto">
        <a:xfrm>
          <a:off x="5600700" y="2329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69882</xdr:rowOff>
    </xdr:from>
    <xdr:ext cx="762000" cy="259045"/>
    <xdr:sp macro="" textlink="">
      <xdr:nvSpPr>
        <xdr:cNvPr id="68" name="人口1人当たり決算額の推移該当値テキスト130"/>
        <xdr:cNvSpPr txBox="1"/>
      </xdr:nvSpPr>
      <xdr:spPr>
        <a:xfrm>
          <a:off x="5740400" y="21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168981</xdr:rowOff>
    </xdr:from>
    <xdr:to>
      <xdr:col>26</xdr:col>
      <xdr:colOff>101600</xdr:colOff>
      <xdr:row>13</xdr:row>
      <xdr:rowOff>99131</xdr:rowOff>
    </xdr:to>
    <xdr:sp macro="" textlink="">
      <xdr:nvSpPr>
        <xdr:cNvPr id="69" name="楕円 68"/>
        <xdr:cNvSpPr/>
      </xdr:nvSpPr>
      <xdr:spPr bwMode="auto">
        <a:xfrm>
          <a:off x="4953000" y="22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109308</xdr:rowOff>
    </xdr:from>
    <xdr:ext cx="736600" cy="259045"/>
    <xdr:sp macro="" textlink="">
      <xdr:nvSpPr>
        <xdr:cNvPr id="70" name="テキスト ボックス 69"/>
        <xdr:cNvSpPr txBox="1"/>
      </xdr:nvSpPr>
      <xdr:spPr>
        <a:xfrm>
          <a:off x="4622800" y="204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145466</xdr:rowOff>
    </xdr:from>
    <xdr:to>
      <xdr:col>22</xdr:col>
      <xdr:colOff>165100</xdr:colOff>
      <xdr:row>13</xdr:row>
      <xdr:rowOff>75616</xdr:rowOff>
    </xdr:to>
    <xdr:sp macro="" textlink="">
      <xdr:nvSpPr>
        <xdr:cNvPr id="71" name="楕円 70"/>
        <xdr:cNvSpPr/>
      </xdr:nvSpPr>
      <xdr:spPr bwMode="auto">
        <a:xfrm>
          <a:off x="4254500" y="225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85793</xdr:rowOff>
    </xdr:from>
    <xdr:ext cx="762000" cy="259045"/>
    <xdr:sp macro="" textlink="">
      <xdr:nvSpPr>
        <xdr:cNvPr id="72" name="テキスト ボックス 71"/>
        <xdr:cNvSpPr txBox="1"/>
      </xdr:nvSpPr>
      <xdr:spPr>
        <a:xfrm>
          <a:off x="3924300" y="201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43038</xdr:rowOff>
    </xdr:from>
    <xdr:to>
      <xdr:col>19</xdr:col>
      <xdr:colOff>38100</xdr:colOff>
      <xdr:row>13</xdr:row>
      <xdr:rowOff>144638</xdr:rowOff>
    </xdr:to>
    <xdr:sp macro="" textlink="">
      <xdr:nvSpPr>
        <xdr:cNvPr id="73" name="楕円 72"/>
        <xdr:cNvSpPr/>
      </xdr:nvSpPr>
      <xdr:spPr bwMode="auto">
        <a:xfrm>
          <a:off x="3556000" y="231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154815</xdr:rowOff>
    </xdr:from>
    <xdr:ext cx="762000" cy="259045"/>
    <xdr:sp macro="" textlink="">
      <xdr:nvSpPr>
        <xdr:cNvPr id="74" name="テキスト ボックス 73"/>
        <xdr:cNvSpPr txBox="1"/>
      </xdr:nvSpPr>
      <xdr:spPr>
        <a:xfrm>
          <a:off x="3225800" y="20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93436</xdr:rowOff>
    </xdr:from>
    <xdr:to>
      <xdr:col>15</xdr:col>
      <xdr:colOff>101600</xdr:colOff>
      <xdr:row>14</xdr:row>
      <xdr:rowOff>23586</xdr:rowOff>
    </xdr:to>
    <xdr:sp macro="" textlink="">
      <xdr:nvSpPr>
        <xdr:cNvPr id="75" name="楕円 74"/>
        <xdr:cNvSpPr/>
      </xdr:nvSpPr>
      <xdr:spPr bwMode="auto">
        <a:xfrm>
          <a:off x="2857500" y="236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33763</xdr:rowOff>
    </xdr:from>
    <xdr:ext cx="762000" cy="259045"/>
    <xdr:sp macro="" textlink="">
      <xdr:nvSpPr>
        <xdr:cNvPr id="76" name="テキスト ボックス 75"/>
        <xdr:cNvSpPr txBox="1"/>
      </xdr:nvSpPr>
      <xdr:spPr>
        <a:xfrm>
          <a:off x="2527300" y="213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209524</xdr:rowOff>
    </xdr:from>
    <xdr:to>
      <xdr:col>29</xdr:col>
      <xdr:colOff>127000</xdr:colOff>
      <xdr:row>35</xdr:row>
      <xdr:rowOff>306484</xdr:rowOff>
    </xdr:to>
    <xdr:cxnSp macro="">
      <xdr:nvCxnSpPr>
        <xdr:cNvPr id="112" name="直線コネクタ 111"/>
        <xdr:cNvCxnSpPr/>
      </xdr:nvCxnSpPr>
      <xdr:spPr bwMode="auto">
        <a:xfrm>
          <a:off x="5003800" y="6819874"/>
          <a:ext cx="647700" cy="9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209524</xdr:rowOff>
    </xdr:from>
    <xdr:to>
      <xdr:col>26</xdr:col>
      <xdr:colOff>50800</xdr:colOff>
      <xdr:row>35</xdr:row>
      <xdr:rowOff>262756</xdr:rowOff>
    </xdr:to>
    <xdr:cxnSp macro="">
      <xdr:nvCxnSpPr>
        <xdr:cNvPr id="115" name="直線コネクタ 114"/>
        <xdr:cNvCxnSpPr/>
      </xdr:nvCxnSpPr>
      <xdr:spPr bwMode="auto">
        <a:xfrm flipV="1">
          <a:off x="4305300" y="6819874"/>
          <a:ext cx="698500" cy="5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247603</xdr:rowOff>
    </xdr:from>
    <xdr:to>
      <xdr:col>22</xdr:col>
      <xdr:colOff>114300</xdr:colOff>
      <xdr:row>35</xdr:row>
      <xdr:rowOff>262756</xdr:rowOff>
    </xdr:to>
    <xdr:cxnSp macro="">
      <xdr:nvCxnSpPr>
        <xdr:cNvPr id="118" name="直線コネクタ 117"/>
        <xdr:cNvCxnSpPr/>
      </xdr:nvCxnSpPr>
      <xdr:spPr bwMode="auto">
        <a:xfrm>
          <a:off x="3606800" y="6857953"/>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8306</xdr:rowOff>
    </xdr:from>
    <xdr:to>
      <xdr:col>22</xdr:col>
      <xdr:colOff>165100</xdr:colOff>
      <xdr:row>37</xdr:row>
      <xdr:rowOff>109906</xdr:rowOff>
    </xdr:to>
    <xdr:sp macro="" textlink="">
      <xdr:nvSpPr>
        <xdr:cNvPr id="119" name="フローチャート: 判断 118"/>
        <xdr:cNvSpPr/>
      </xdr:nvSpPr>
      <xdr:spPr bwMode="auto">
        <a:xfrm>
          <a:off x="4254500" y="713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94683</xdr:rowOff>
    </xdr:from>
    <xdr:ext cx="762000" cy="259045"/>
    <xdr:sp macro="" textlink="">
      <xdr:nvSpPr>
        <xdr:cNvPr id="120" name="テキスト ボックス 119"/>
        <xdr:cNvSpPr txBox="1"/>
      </xdr:nvSpPr>
      <xdr:spPr>
        <a:xfrm>
          <a:off x="3924300" y="721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236728</xdr:rowOff>
    </xdr:from>
    <xdr:to>
      <xdr:col>18</xdr:col>
      <xdr:colOff>177800</xdr:colOff>
      <xdr:row>35</xdr:row>
      <xdr:rowOff>247603</xdr:rowOff>
    </xdr:to>
    <xdr:cxnSp macro="">
      <xdr:nvCxnSpPr>
        <xdr:cNvPr id="121" name="直線コネクタ 120"/>
        <xdr:cNvCxnSpPr/>
      </xdr:nvCxnSpPr>
      <xdr:spPr bwMode="auto">
        <a:xfrm>
          <a:off x="2908300" y="6847078"/>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2" name="フローチャート: 判断 121"/>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23" name="テキスト ボックス 122"/>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24" name="フローチャート: 判断 123"/>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80673</xdr:rowOff>
    </xdr:from>
    <xdr:ext cx="762000" cy="259045"/>
    <xdr:sp macro="" textlink="">
      <xdr:nvSpPr>
        <xdr:cNvPr id="125" name="テキスト ボックス 124"/>
        <xdr:cNvSpPr txBox="1"/>
      </xdr:nvSpPr>
      <xdr:spPr>
        <a:xfrm>
          <a:off x="2527300" y="72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255684</xdr:rowOff>
    </xdr:from>
    <xdr:to>
      <xdr:col>29</xdr:col>
      <xdr:colOff>177800</xdr:colOff>
      <xdr:row>36</xdr:row>
      <xdr:rowOff>14384</xdr:rowOff>
    </xdr:to>
    <xdr:sp macro="" textlink="">
      <xdr:nvSpPr>
        <xdr:cNvPr id="131" name="楕円 130"/>
        <xdr:cNvSpPr/>
      </xdr:nvSpPr>
      <xdr:spPr bwMode="auto">
        <a:xfrm>
          <a:off x="5600700" y="686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227761</xdr:rowOff>
    </xdr:from>
    <xdr:ext cx="762000" cy="259045"/>
    <xdr:sp macro="" textlink="">
      <xdr:nvSpPr>
        <xdr:cNvPr id="132" name="人口1人当たり決算額の推移該当値テキスト445"/>
        <xdr:cNvSpPr txBox="1"/>
      </xdr:nvSpPr>
      <xdr:spPr>
        <a:xfrm>
          <a:off x="5740400" y="683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158724</xdr:rowOff>
    </xdr:from>
    <xdr:to>
      <xdr:col>26</xdr:col>
      <xdr:colOff>101600</xdr:colOff>
      <xdr:row>35</xdr:row>
      <xdr:rowOff>260324</xdr:rowOff>
    </xdr:to>
    <xdr:sp macro="" textlink="">
      <xdr:nvSpPr>
        <xdr:cNvPr id="133" name="楕円 132"/>
        <xdr:cNvSpPr/>
      </xdr:nvSpPr>
      <xdr:spPr bwMode="auto">
        <a:xfrm>
          <a:off x="4953000" y="676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270501</xdr:rowOff>
    </xdr:from>
    <xdr:ext cx="736600" cy="259045"/>
    <xdr:sp macro="" textlink="">
      <xdr:nvSpPr>
        <xdr:cNvPr id="134" name="テキスト ボックス 133"/>
        <xdr:cNvSpPr txBox="1"/>
      </xdr:nvSpPr>
      <xdr:spPr>
        <a:xfrm>
          <a:off x="4622800" y="6537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211956</xdr:rowOff>
    </xdr:from>
    <xdr:to>
      <xdr:col>22</xdr:col>
      <xdr:colOff>165100</xdr:colOff>
      <xdr:row>35</xdr:row>
      <xdr:rowOff>313556</xdr:rowOff>
    </xdr:to>
    <xdr:sp macro="" textlink="">
      <xdr:nvSpPr>
        <xdr:cNvPr id="135" name="楕円 134"/>
        <xdr:cNvSpPr/>
      </xdr:nvSpPr>
      <xdr:spPr bwMode="auto">
        <a:xfrm>
          <a:off x="4254500" y="682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323733</xdr:rowOff>
    </xdr:from>
    <xdr:ext cx="762000" cy="259045"/>
    <xdr:sp macro="" textlink="">
      <xdr:nvSpPr>
        <xdr:cNvPr id="136" name="テキスト ボックス 135"/>
        <xdr:cNvSpPr txBox="1"/>
      </xdr:nvSpPr>
      <xdr:spPr>
        <a:xfrm>
          <a:off x="3924300" y="65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196803</xdr:rowOff>
    </xdr:from>
    <xdr:to>
      <xdr:col>19</xdr:col>
      <xdr:colOff>38100</xdr:colOff>
      <xdr:row>35</xdr:row>
      <xdr:rowOff>298403</xdr:rowOff>
    </xdr:to>
    <xdr:sp macro="" textlink="">
      <xdr:nvSpPr>
        <xdr:cNvPr id="137" name="楕円 136"/>
        <xdr:cNvSpPr/>
      </xdr:nvSpPr>
      <xdr:spPr bwMode="auto">
        <a:xfrm>
          <a:off x="3556000" y="680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308580</xdr:rowOff>
    </xdr:from>
    <xdr:ext cx="762000" cy="259045"/>
    <xdr:sp macro="" textlink="">
      <xdr:nvSpPr>
        <xdr:cNvPr id="138" name="テキスト ボックス 137"/>
        <xdr:cNvSpPr txBox="1"/>
      </xdr:nvSpPr>
      <xdr:spPr>
        <a:xfrm>
          <a:off x="3225800" y="657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185928</xdr:rowOff>
    </xdr:from>
    <xdr:to>
      <xdr:col>15</xdr:col>
      <xdr:colOff>101600</xdr:colOff>
      <xdr:row>35</xdr:row>
      <xdr:rowOff>287528</xdr:rowOff>
    </xdr:to>
    <xdr:sp macro="" textlink="">
      <xdr:nvSpPr>
        <xdr:cNvPr id="139" name="楕円 138"/>
        <xdr:cNvSpPr/>
      </xdr:nvSpPr>
      <xdr:spPr bwMode="auto">
        <a:xfrm>
          <a:off x="2857500" y="6796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297705</xdr:rowOff>
    </xdr:from>
    <xdr:ext cx="762000" cy="259045"/>
    <xdr:sp macro="" textlink="">
      <xdr:nvSpPr>
        <xdr:cNvPr id="140" name="テキスト ボックス 139"/>
        <xdr:cNvSpPr txBox="1"/>
      </xdr:nvSpPr>
      <xdr:spPr>
        <a:xfrm>
          <a:off x="2527300" y="6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58,926
58,300
332.44
55,766,176
52,806,193
2,562,568
18,539,799
30,391,993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51181</xdr:rowOff>
    </xdr:from>
    <xdr:to>
      <xdr:col>24</xdr:col>
      <xdr:colOff>63500</xdr:colOff>
      <xdr:row>33</xdr:row>
      <xdr:rowOff>87681</xdr:rowOff>
    </xdr:to>
    <xdr:cxnSp macro="">
      <xdr:nvCxnSpPr>
        <xdr:cNvPr id="61" name="直線コネクタ 60"/>
        <xdr:cNvCxnSpPr/>
      </xdr:nvCxnSpPr>
      <xdr:spPr>
        <a:xfrm>
          <a:off x="3797300" y="5709031"/>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50546</xdr:rowOff>
    </xdr:from>
    <xdr:to>
      <xdr:col>19</xdr:col>
      <xdr:colOff>177800</xdr:colOff>
      <xdr:row>33</xdr:row>
      <xdr:rowOff>51181</xdr:rowOff>
    </xdr:to>
    <xdr:cxnSp macro="">
      <xdr:nvCxnSpPr>
        <xdr:cNvPr id="64" name="直線コネクタ 63"/>
        <xdr:cNvCxnSpPr/>
      </xdr:nvCxnSpPr>
      <xdr:spPr>
        <a:xfrm>
          <a:off x="2908300" y="570839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50546</xdr:rowOff>
    </xdr:from>
    <xdr:to>
      <xdr:col>15</xdr:col>
      <xdr:colOff>50800</xdr:colOff>
      <xdr:row>33</xdr:row>
      <xdr:rowOff>125616</xdr:rowOff>
    </xdr:to>
    <xdr:cxnSp macro="">
      <xdr:nvCxnSpPr>
        <xdr:cNvPr id="67" name="直線コネクタ 66"/>
        <xdr:cNvCxnSpPr/>
      </xdr:nvCxnSpPr>
      <xdr:spPr>
        <a:xfrm flipV="1">
          <a:off x="2019300" y="5708396"/>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163868</xdr:rowOff>
    </xdr:from>
    <xdr:to>
      <xdr:col>15</xdr:col>
      <xdr:colOff>101600</xdr:colOff>
      <xdr:row>36</xdr:row>
      <xdr:rowOff>94018</xdr:rowOff>
    </xdr:to>
    <xdr:sp macro="" textlink="">
      <xdr:nvSpPr>
        <xdr:cNvPr id="68" name="フローチャート: 判断 67"/>
        <xdr:cNvSpPr/>
      </xdr:nvSpPr>
      <xdr:spPr>
        <a:xfrm>
          <a:off x="2857500" y="6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85145</xdr:rowOff>
    </xdr:from>
    <xdr:ext cx="534377" cy="259045"/>
    <xdr:sp macro="" textlink="">
      <xdr:nvSpPr>
        <xdr:cNvPr id="69" name="テキスト ボックス 68"/>
        <xdr:cNvSpPr txBox="1"/>
      </xdr:nvSpPr>
      <xdr:spPr>
        <a:xfrm>
          <a:off x="2641111" y="62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125616</xdr:rowOff>
    </xdr:from>
    <xdr:to>
      <xdr:col>10</xdr:col>
      <xdr:colOff>114300</xdr:colOff>
      <xdr:row>33</xdr:row>
      <xdr:rowOff>164770</xdr:rowOff>
    </xdr:to>
    <xdr:cxnSp macro="">
      <xdr:nvCxnSpPr>
        <xdr:cNvPr id="70" name="直線コネクタ 69"/>
        <xdr:cNvCxnSpPr/>
      </xdr:nvCxnSpPr>
      <xdr:spPr>
        <a:xfrm flipV="1">
          <a:off x="1130300" y="5783466"/>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85103</xdr:rowOff>
    </xdr:from>
    <xdr:to>
      <xdr:col>10</xdr:col>
      <xdr:colOff>165100</xdr:colOff>
      <xdr:row>37</xdr:row>
      <xdr:rowOff>15253</xdr:rowOff>
    </xdr:to>
    <xdr:sp macro="" textlink="">
      <xdr:nvSpPr>
        <xdr:cNvPr id="71" name="フローチャート: 判断 70"/>
        <xdr:cNvSpPr/>
      </xdr:nvSpPr>
      <xdr:spPr>
        <a:xfrm>
          <a:off x="1968500" y="62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6380</xdr:rowOff>
    </xdr:from>
    <xdr:ext cx="534377" cy="259045"/>
    <xdr:sp macro="" textlink="">
      <xdr:nvSpPr>
        <xdr:cNvPr id="72" name="テキスト ボックス 71"/>
        <xdr:cNvSpPr txBox="1"/>
      </xdr:nvSpPr>
      <xdr:spPr>
        <a:xfrm>
          <a:off x="1752111" y="63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93383</xdr:rowOff>
    </xdr:from>
    <xdr:to>
      <xdr:col>6</xdr:col>
      <xdr:colOff>38100</xdr:colOff>
      <xdr:row>37</xdr:row>
      <xdr:rowOff>23533</xdr:rowOff>
    </xdr:to>
    <xdr:sp macro="" textlink="">
      <xdr:nvSpPr>
        <xdr:cNvPr id="73" name="フローチャート: 判断 72"/>
        <xdr:cNvSpPr/>
      </xdr:nvSpPr>
      <xdr:spPr>
        <a:xfrm>
          <a:off x="1079500" y="626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14660</xdr:rowOff>
    </xdr:from>
    <xdr:ext cx="534377" cy="259045"/>
    <xdr:sp macro="" textlink="">
      <xdr:nvSpPr>
        <xdr:cNvPr id="74" name="テキスト ボックス 73"/>
        <xdr:cNvSpPr txBox="1"/>
      </xdr:nvSpPr>
      <xdr:spPr>
        <a:xfrm>
          <a:off x="863111" y="6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36881</xdr:rowOff>
    </xdr:from>
    <xdr:to>
      <xdr:col>24</xdr:col>
      <xdr:colOff>114300</xdr:colOff>
      <xdr:row>33</xdr:row>
      <xdr:rowOff>138481</xdr:rowOff>
    </xdr:to>
    <xdr:sp macro="" textlink="">
      <xdr:nvSpPr>
        <xdr:cNvPr id="80" name="楕円 79"/>
        <xdr:cNvSpPr/>
      </xdr:nvSpPr>
      <xdr:spPr>
        <a:xfrm>
          <a:off x="4584700" y="56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59758</xdr:rowOff>
    </xdr:from>
    <xdr:ext cx="599010" cy="259045"/>
    <xdr:sp macro="" textlink="">
      <xdr:nvSpPr>
        <xdr:cNvPr id="81" name="人件費該当値テキスト"/>
        <xdr:cNvSpPr txBox="1"/>
      </xdr:nvSpPr>
      <xdr:spPr>
        <a:xfrm>
          <a:off x="4686300" y="55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381</xdr:rowOff>
    </xdr:from>
    <xdr:to>
      <xdr:col>20</xdr:col>
      <xdr:colOff>38100</xdr:colOff>
      <xdr:row>33</xdr:row>
      <xdr:rowOff>101981</xdr:rowOff>
    </xdr:to>
    <xdr:sp macro="" textlink="">
      <xdr:nvSpPr>
        <xdr:cNvPr id="82" name="楕円 81"/>
        <xdr:cNvSpPr/>
      </xdr:nvSpPr>
      <xdr:spPr>
        <a:xfrm>
          <a:off x="3746500" y="56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118508</xdr:rowOff>
    </xdr:from>
    <xdr:ext cx="599010" cy="259045"/>
    <xdr:sp macro="" textlink="">
      <xdr:nvSpPr>
        <xdr:cNvPr id="83" name="テキスト ボックス 82"/>
        <xdr:cNvSpPr txBox="1"/>
      </xdr:nvSpPr>
      <xdr:spPr>
        <a:xfrm>
          <a:off x="3497795" y="543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171196</xdr:rowOff>
    </xdr:from>
    <xdr:to>
      <xdr:col>15</xdr:col>
      <xdr:colOff>101600</xdr:colOff>
      <xdr:row>33</xdr:row>
      <xdr:rowOff>101346</xdr:rowOff>
    </xdr:to>
    <xdr:sp macro="" textlink="">
      <xdr:nvSpPr>
        <xdr:cNvPr id="84" name="楕円 83"/>
        <xdr:cNvSpPr/>
      </xdr:nvSpPr>
      <xdr:spPr>
        <a:xfrm>
          <a:off x="2857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117873</xdr:rowOff>
    </xdr:from>
    <xdr:ext cx="599010" cy="259045"/>
    <xdr:sp macro="" textlink="">
      <xdr:nvSpPr>
        <xdr:cNvPr id="85" name="テキスト ボックス 84"/>
        <xdr:cNvSpPr txBox="1"/>
      </xdr:nvSpPr>
      <xdr:spPr>
        <a:xfrm>
          <a:off x="2608795" y="54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74816</xdr:rowOff>
    </xdr:from>
    <xdr:to>
      <xdr:col>10</xdr:col>
      <xdr:colOff>165100</xdr:colOff>
      <xdr:row>34</xdr:row>
      <xdr:rowOff>4966</xdr:rowOff>
    </xdr:to>
    <xdr:sp macro="" textlink="">
      <xdr:nvSpPr>
        <xdr:cNvPr id="86" name="楕円 85"/>
        <xdr:cNvSpPr/>
      </xdr:nvSpPr>
      <xdr:spPr>
        <a:xfrm>
          <a:off x="1968500" y="57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21493</xdr:rowOff>
    </xdr:from>
    <xdr:ext cx="599010" cy="259045"/>
    <xdr:sp macro="" textlink="">
      <xdr:nvSpPr>
        <xdr:cNvPr id="87" name="テキスト ボックス 86"/>
        <xdr:cNvSpPr txBox="1"/>
      </xdr:nvSpPr>
      <xdr:spPr>
        <a:xfrm>
          <a:off x="1719795" y="55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113970</xdr:rowOff>
    </xdr:from>
    <xdr:to>
      <xdr:col>6</xdr:col>
      <xdr:colOff>38100</xdr:colOff>
      <xdr:row>34</xdr:row>
      <xdr:rowOff>44120</xdr:rowOff>
    </xdr:to>
    <xdr:sp macro="" textlink="">
      <xdr:nvSpPr>
        <xdr:cNvPr id="88" name="楕円 87"/>
        <xdr:cNvSpPr/>
      </xdr:nvSpPr>
      <xdr:spPr>
        <a:xfrm>
          <a:off x="1079500" y="5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60647</xdr:rowOff>
    </xdr:from>
    <xdr:ext cx="599010" cy="259045"/>
    <xdr:sp macro="" textlink="">
      <xdr:nvSpPr>
        <xdr:cNvPr id="89" name="テキスト ボックス 88"/>
        <xdr:cNvSpPr txBox="1"/>
      </xdr:nvSpPr>
      <xdr:spPr>
        <a:xfrm>
          <a:off x="830795" y="55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54400</xdr:rowOff>
    </xdr:from>
    <xdr:to>
      <xdr:col>24</xdr:col>
      <xdr:colOff>63500</xdr:colOff>
      <xdr:row>52</xdr:row>
      <xdr:rowOff>67985</xdr:rowOff>
    </xdr:to>
    <xdr:cxnSp macro="">
      <xdr:nvCxnSpPr>
        <xdr:cNvPr id="121" name="直線コネクタ 120"/>
        <xdr:cNvCxnSpPr/>
      </xdr:nvCxnSpPr>
      <xdr:spPr>
        <a:xfrm flipV="1">
          <a:off x="3797300" y="8798350"/>
          <a:ext cx="838200" cy="18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67985</xdr:rowOff>
    </xdr:from>
    <xdr:to>
      <xdr:col>19</xdr:col>
      <xdr:colOff>177800</xdr:colOff>
      <xdr:row>52</xdr:row>
      <xdr:rowOff>147358</xdr:rowOff>
    </xdr:to>
    <xdr:cxnSp macro="">
      <xdr:nvCxnSpPr>
        <xdr:cNvPr id="124" name="直線コネクタ 123"/>
        <xdr:cNvCxnSpPr/>
      </xdr:nvCxnSpPr>
      <xdr:spPr>
        <a:xfrm flipV="1">
          <a:off x="2908300" y="8983385"/>
          <a:ext cx="889000" cy="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147358</xdr:rowOff>
    </xdr:from>
    <xdr:to>
      <xdr:col>15</xdr:col>
      <xdr:colOff>50800</xdr:colOff>
      <xdr:row>54</xdr:row>
      <xdr:rowOff>12043</xdr:rowOff>
    </xdr:to>
    <xdr:cxnSp macro="">
      <xdr:nvCxnSpPr>
        <xdr:cNvPr id="127" name="直線コネクタ 126"/>
        <xdr:cNvCxnSpPr/>
      </xdr:nvCxnSpPr>
      <xdr:spPr>
        <a:xfrm flipV="1">
          <a:off x="2019300" y="9062758"/>
          <a:ext cx="889000" cy="20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139861</xdr:rowOff>
    </xdr:from>
    <xdr:to>
      <xdr:col>15</xdr:col>
      <xdr:colOff>101600</xdr:colOff>
      <xdr:row>57</xdr:row>
      <xdr:rowOff>70011</xdr:rowOff>
    </xdr:to>
    <xdr:sp macro="" textlink="">
      <xdr:nvSpPr>
        <xdr:cNvPr id="128" name="フローチャート: 判断 127"/>
        <xdr:cNvSpPr/>
      </xdr:nvSpPr>
      <xdr:spPr>
        <a:xfrm>
          <a:off x="2857500" y="974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61138</xdr:rowOff>
    </xdr:from>
    <xdr:ext cx="534377" cy="259045"/>
    <xdr:sp macro="" textlink="">
      <xdr:nvSpPr>
        <xdr:cNvPr id="129" name="テキスト ボックス 128"/>
        <xdr:cNvSpPr txBox="1"/>
      </xdr:nvSpPr>
      <xdr:spPr>
        <a:xfrm>
          <a:off x="2641111" y="98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24812</xdr:rowOff>
    </xdr:from>
    <xdr:to>
      <xdr:col>10</xdr:col>
      <xdr:colOff>114300</xdr:colOff>
      <xdr:row>54</xdr:row>
      <xdr:rowOff>12043</xdr:rowOff>
    </xdr:to>
    <xdr:cxnSp macro="">
      <xdr:nvCxnSpPr>
        <xdr:cNvPr id="130" name="直線コネクタ 129"/>
        <xdr:cNvCxnSpPr/>
      </xdr:nvCxnSpPr>
      <xdr:spPr>
        <a:xfrm>
          <a:off x="1130300" y="9111662"/>
          <a:ext cx="889000" cy="1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162003</xdr:rowOff>
    </xdr:from>
    <xdr:to>
      <xdr:col>10</xdr:col>
      <xdr:colOff>165100</xdr:colOff>
      <xdr:row>57</xdr:row>
      <xdr:rowOff>92153</xdr:rowOff>
    </xdr:to>
    <xdr:sp macro="" textlink="">
      <xdr:nvSpPr>
        <xdr:cNvPr id="131" name="フローチャート: 判断 130"/>
        <xdr:cNvSpPr/>
      </xdr:nvSpPr>
      <xdr:spPr>
        <a:xfrm>
          <a:off x="1968500" y="97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83280</xdr:rowOff>
    </xdr:from>
    <xdr:ext cx="534377" cy="259045"/>
    <xdr:sp macro="" textlink="">
      <xdr:nvSpPr>
        <xdr:cNvPr id="132" name="テキスト ボックス 131"/>
        <xdr:cNvSpPr txBox="1"/>
      </xdr:nvSpPr>
      <xdr:spPr>
        <a:xfrm>
          <a:off x="1752111" y="98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36599</xdr:rowOff>
    </xdr:from>
    <xdr:to>
      <xdr:col>6</xdr:col>
      <xdr:colOff>38100</xdr:colOff>
      <xdr:row>57</xdr:row>
      <xdr:rowOff>138199</xdr:rowOff>
    </xdr:to>
    <xdr:sp macro="" textlink="">
      <xdr:nvSpPr>
        <xdr:cNvPr id="133" name="フローチャート: 判断 132"/>
        <xdr:cNvSpPr/>
      </xdr:nvSpPr>
      <xdr:spPr>
        <a:xfrm>
          <a:off x="1079500" y="980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129326</xdr:rowOff>
    </xdr:from>
    <xdr:ext cx="534377" cy="259045"/>
    <xdr:sp macro="" textlink="">
      <xdr:nvSpPr>
        <xdr:cNvPr id="134" name="テキスト ボックス 133"/>
        <xdr:cNvSpPr txBox="1"/>
      </xdr:nvSpPr>
      <xdr:spPr>
        <a:xfrm>
          <a:off x="863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3600</xdr:rowOff>
    </xdr:from>
    <xdr:to>
      <xdr:col>24</xdr:col>
      <xdr:colOff>114300</xdr:colOff>
      <xdr:row>51</xdr:row>
      <xdr:rowOff>105200</xdr:rowOff>
    </xdr:to>
    <xdr:sp macro="" textlink="">
      <xdr:nvSpPr>
        <xdr:cNvPr id="140" name="楕円 139"/>
        <xdr:cNvSpPr/>
      </xdr:nvSpPr>
      <xdr:spPr>
        <a:xfrm>
          <a:off x="4584700" y="87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26477</xdr:rowOff>
    </xdr:from>
    <xdr:ext cx="599010" cy="259045"/>
    <xdr:sp macro="" textlink="">
      <xdr:nvSpPr>
        <xdr:cNvPr id="141" name="物件費該当値テキスト"/>
        <xdr:cNvSpPr txBox="1"/>
      </xdr:nvSpPr>
      <xdr:spPr>
        <a:xfrm>
          <a:off x="4686300" y="859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17185</xdr:rowOff>
    </xdr:from>
    <xdr:to>
      <xdr:col>20</xdr:col>
      <xdr:colOff>38100</xdr:colOff>
      <xdr:row>52</xdr:row>
      <xdr:rowOff>118785</xdr:rowOff>
    </xdr:to>
    <xdr:sp macro="" textlink="">
      <xdr:nvSpPr>
        <xdr:cNvPr id="142" name="楕円 141"/>
        <xdr:cNvSpPr/>
      </xdr:nvSpPr>
      <xdr:spPr>
        <a:xfrm>
          <a:off x="3746500" y="89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135312</xdr:rowOff>
    </xdr:from>
    <xdr:ext cx="599010" cy="259045"/>
    <xdr:sp macro="" textlink="">
      <xdr:nvSpPr>
        <xdr:cNvPr id="143" name="テキスト ボックス 142"/>
        <xdr:cNvSpPr txBox="1"/>
      </xdr:nvSpPr>
      <xdr:spPr>
        <a:xfrm>
          <a:off x="3497795" y="87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96558</xdr:rowOff>
    </xdr:from>
    <xdr:to>
      <xdr:col>15</xdr:col>
      <xdr:colOff>101600</xdr:colOff>
      <xdr:row>53</xdr:row>
      <xdr:rowOff>26708</xdr:rowOff>
    </xdr:to>
    <xdr:sp macro="" textlink="">
      <xdr:nvSpPr>
        <xdr:cNvPr id="144" name="楕円 143"/>
        <xdr:cNvSpPr/>
      </xdr:nvSpPr>
      <xdr:spPr>
        <a:xfrm>
          <a:off x="2857500" y="90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43235</xdr:rowOff>
    </xdr:from>
    <xdr:ext cx="599010" cy="259045"/>
    <xdr:sp macro="" textlink="">
      <xdr:nvSpPr>
        <xdr:cNvPr id="145" name="テキスト ボックス 144"/>
        <xdr:cNvSpPr txBox="1"/>
      </xdr:nvSpPr>
      <xdr:spPr>
        <a:xfrm>
          <a:off x="2608795" y="878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132693</xdr:rowOff>
    </xdr:from>
    <xdr:to>
      <xdr:col>10</xdr:col>
      <xdr:colOff>165100</xdr:colOff>
      <xdr:row>54</xdr:row>
      <xdr:rowOff>62843</xdr:rowOff>
    </xdr:to>
    <xdr:sp macro="" textlink="">
      <xdr:nvSpPr>
        <xdr:cNvPr id="146" name="楕円 145"/>
        <xdr:cNvSpPr/>
      </xdr:nvSpPr>
      <xdr:spPr>
        <a:xfrm>
          <a:off x="1968500" y="92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79370</xdr:rowOff>
    </xdr:from>
    <xdr:ext cx="534377" cy="259045"/>
    <xdr:sp macro="" textlink="">
      <xdr:nvSpPr>
        <xdr:cNvPr id="147" name="テキスト ボックス 146"/>
        <xdr:cNvSpPr txBox="1"/>
      </xdr:nvSpPr>
      <xdr:spPr>
        <a:xfrm>
          <a:off x="1752111" y="899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145462</xdr:rowOff>
    </xdr:from>
    <xdr:to>
      <xdr:col>6</xdr:col>
      <xdr:colOff>38100</xdr:colOff>
      <xdr:row>53</xdr:row>
      <xdr:rowOff>75612</xdr:rowOff>
    </xdr:to>
    <xdr:sp macro="" textlink="">
      <xdr:nvSpPr>
        <xdr:cNvPr id="148" name="楕円 147"/>
        <xdr:cNvSpPr/>
      </xdr:nvSpPr>
      <xdr:spPr>
        <a:xfrm>
          <a:off x="1079500" y="9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92139</xdr:rowOff>
    </xdr:from>
    <xdr:ext cx="599010" cy="259045"/>
    <xdr:sp macro="" textlink="">
      <xdr:nvSpPr>
        <xdr:cNvPr id="149" name="テキスト ボックス 148"/>
        <xdr:cNvSpPr txBox="1"/>
      </xdr:nvSpPr>
      <xdr:spPr>
        <a:xfrm>
          <a:off x="830795" y="88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103856</xdr:rowOff>
    </xdr:from>
    <xdr:to>
      <xdr:col>24</xdr:col>
      <xdr:colOff>63500</xdr:colOff>
      <xdr:row>77</xdr:row>
      <xdr:rowOff>30476</xdr:rowOff>
    </xdr:to>
    <xdr:cxnSp macro="">
      <xdr:nvCxnSpPr>
        <xdr:cNvPr id="176" name="直線コネクタ 175"/>
        <xdr:cNvCxnSpPr/>
      </xdr:nvCxnSpPr>
      <xdr:spPr>
        <a:xfrm flipV="1">
          <a:off x="3797300" y="13134056"/>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18405</xdr:rowOff>
    </xdr:from>
    <xdr:to>
      <xdr:col>19</xdr:col>
      <xdr:colOff>177800</xdr:colOff>
      <xdr:row>77</xdr:row>
      <xdr:rowOff>30476</xdr:rowOff>
    </xdr:to>
    <xdr:cxnSp macro="">
      <xdr:nvCxnSpPr>
        <xdr:cNvPr id="179" name="直線コネクタ 178"/>
        <xdr:cNvCxnSpPr/>
      </xdr:nvCxnSpPr>
      <xdr:spPr>
        <a:xfrm>
          <a:off x="2908300" y="13220055"/>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18405</xdr:rowOff>
    </xdr:from>
    <xdr:to>
      <xdr:col>15</xdr:col>
      <xdr:colOff>50800</xdr:colOff>
      <xdr:row>77</xdr:row>
      <xdr:rowOff>75555</xdr:rowOff>
    </xdr:to>
    <xdr:cxnSp macro="">
      <xdr:nvCxnSpPr>
        <xdr:cNvPr id="182" name="直線コネクタ 181"/>
        <xdr:cNvCxnSpPr/>
      </xdr:nvCxnSpPr>
      <xdr:spPr>
        <a:xfrm flipV="1">
          <a:off x="2019300" y="13220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37281</xdr:rowOff>
    </xdr:from>
    <xdr:to>
      <xdr:col>15</xdr:col>
      <xdr:colOff>101600</xdr:colOff>
      <xdr:row>77</xdr:row>
      <xdr:rowOff>138881</xdr:rowOff>
    </xdr:to>
    <xdr:sp macro="" textlink="">
      <xdr:nvSpPr>
        <xdr:cNvPr id="183" name="フローチャート: 判断 182"/>
        <xdr:cNvSpPr/>
      </xdr:nvSpPr>
      <xdr:spPr>
        <a:xfrm>
          <a:off x="2857500" y="1323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130008</xdr:rowOff>
    </xdr:from>
    <xdr:ext cx="469744" cy="259045"/>
    <xdr:sp macro="" textlink="">
      <xdr:nvSpPr>
        <xdr:cNvPr id="184" name="テキスト ボックス 183"/>
        <xdr:cNvSpPr txBox="1"/>
      </xdr:nvSpPr>
      <xdr:spPr>
        <a:xfrm>
          <a:off x="2673428" y="133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75555</xdr:rowOff>
    </xdr:from>
    <xdr:to>
      <xdr:col>10</xdr:col>
      <xdr:colOff>114300</xdr:colOff>
      <xdr:row>77</xdr:row>
      <xdr:rowOff>93157</xdr:rowOff>
    </xdr:to>
    <xdr:cxnSp macro="">
      <xdr:nvCxnSpPr>
        <xdr:cNvPr id="185" name="直線コネクタ 184"/>
        <xdr:cNvCxnSpPr/>
      </xdr:nvCxnSpPr>
      <xdr:spPr>
        <a:xfrm flipV="1">
          <a:off x="1130300" y="1327720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82499</xdr:rowOff>
    </xdr:from>
    <xdr:to>
      <xdr:col>10</xdr:col>
      <xdr:colOff>165100</xdr:colOff>
      <xdr:row>78</xdr:row>
      <xdr:rowOff>12649</xdr:rowOff>
    </xdr:to>
    <xdr:sp macro="" textlink="">
      <xdr:nvSpPr>
        <xdr:cNvPr id="186" name="フローチャート: 判断 185"/>
        <xdr:cNvSpPr/>
      </xdr:nvSpPr>
      <xdr:spPr>
        <a:xfrm>
          <a:off x="1968500" y="132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3776</xdr:rowOff>
    </xdr:from>
    <xdr:ext cx="469744" cy="259045"/>
    <xdr:sp macro="" textlink="">
      <xdr:nvSpPr>
        <xdr:cNvPr id="187" name="テキスト ボックス 186"/>
        <xdr:cNvSpPr txBox="1"/>
      </xdr:nvSpPr>
      <xdr:spPr>
        <a:xfrm>
          <a:off x="1784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73949</xdr:rowOff>
    </xdr:from>
    <xdr:to>
      <xdr:col>6</xdr:col>
      <xdr:colOff>38100</xdr:colOff>
      <xdr:row>78</xdr:row>
      <xdr:rowOff>4099</xdr:rowOff>
    </xdr:to>
    <xdr:sp macro="" textlink="">
      <xdr:nvSpPr>
        <xdr:cNvPr id="188" name="フローチャート: 判断 187"/>
        <xdr:cNvSpPr/>
      </xdr:nvSpPr>
      <xdr:spPr>
        <a:xfrm>
          <a:off x="1079500" y="1327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166676</xdr:rowOff>
    </xdr:from>
    <xdr:ext cx="469744" cy="259045"/>
    <xdr:sp macro="" textlink="">
      <xdr:nvSpPr>
        <xdr:cNvPr id="189" name="テキスト ボックス 188"/>
        <xdr:cNvSpPr txBox="1"/>
      </xdr:nvSpPr>
      <xdr:spPr>
        <a:xfrm>
          <a:off x="895428" y="133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53056</xdr:rowOff>
    </xdr:from>
    <xdr:to>
      <xdr:col>24</xdr:col>
      <xdr:colOff>114300</xdr:colOff>
      <xdr:row>76</xdr:row>
      <xdr:rowOff>154656</xdr:rowOff>
    </xdr:to>
    <xdr:sp macro="" textlink="">
      <xdr:nvSpPr>
        <xdr:cNvPr id="195" name="楕円 194"/>
        <xdr:cNvSpPr/>
      </xdr:nvSpPr>
      <xdr:spPr>
        <a:xfrm>
          <a:off x="45847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31483</xdr:rowOff>
    </xdr:from>
    <xdr:ext cx="469744" cy="259045"/>
    <xdr:sp macro="" textlink="">
      <xdr:nvSpPr>
        <xdr:cNvPr id="196" name="維持補修費該当値テキスト"/>
        <xdr:cNvSpPr txBox="1"/>
      </xdr:nvSpPr>
      <xdr:spPr>
        <a:xfrm>
          <a:off x="4686300" y="1306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151126</xdr:rowOff>
    </xdr:from>
    <xdr:to>
      <xdr:col>20</xdr:col>
      <xdr:colOff>38100</xdr:colOff>
      <xdr:row>77</xdr:row>
      <xdr:rowOff>81276</xdr:rowOff>
    </xdr:to>
    <xdr:sp macro="" textlink="">
      <xdr:nvSpPr>
        <xdr:cNvPr id="197" name="楕円 196"/>
        <xdr:cNvSpPr/>
      </xdr:nvSpPr>
      <xdr:spPr>
        <a:xfrm>
          <a:off x="3746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72403</xdr:rowOff>
    </xdr:from>
    <xdr:ext cx="469744" cy="259045"/>
    <xdr:sp macro="" textlink="">
      <xdr:nvSpPr>
        <xdr:cNvPr id="198" name="テキスト ボックス 197"/>
        <xdr:cNvSpPr txBox="1"/>
      </xdr:nvSpPr>
      <xdr:spPr>
        <a:xfrm>
          <a:off x="3562428" y="1327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139055</xdr:rowOff>
    </xdr:from>
    <xdr:to>
      <xdr:col>15</xdr:col>
      <xdr:colOff>101600</xdr:colOff>
      <xdr:row>77</xdr:row>
      <xdr:rowOff>69205</xdr:rowOff>
    </xdr:to>
    <xdr:sp macro="" textlink="">
      <xdr:nvSpPr>
        <xdr:cNvPr id="199" name="楕円 198"/>
        <xdr:cNvSpPr/>
      </xdr:nvSpPr>
      <xdr:spPr>
        <a:xfrm>
          <a:off x="2857500" y="131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85732</xdr:rowOff>
    </xdr:from>
    <xdr:ext cx="469744" cy="259045"/>
    <xdr:sp macro="" textlink="">
      <xdr:nvSpPr>
        <xdr:cNvPr id="200" name="テキスト ボックス 199"/>
        <xdr:cNvSpPr txBox="1"/>
      </xdr:nvSpPr>
      <xdr:spPr>
        <a:xfrm>
          <a:off x="2673428" y="1294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24755</xdr:rowOff>
    </xdr:from>
    <xdr:to>
      <xdr:col>10</xdr:col>
      <xdr:colOff>165100</xdr:colOff>
      <xdr:row>77</xdr:row>
      <xdr:rowOff>126355</xdr:rowOff>
    </xdr:to>
    <xdr:sp macro="" textlink="">
      <xdr:nvSpPr>
        <xdr:cNvPr id="201" name="楕円 200"/>
        <xdr:cNvSpPr/>
      </xdr:nvSpPr>
      <xdr:spPr>
        <a:xfrm>
          <a:off x="1968500" y="132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142882</xdr:rowOff>
    </xdr:from>
    <xdr:ext cx="469744" cy="259045"/>
    <xdr:sp macro="" textlink="">
      <xdr:nvSpPr>
        <xdr:cNvPr id="202" name="テキスト ボックス 201"/>
        <xdr:cNvSpPr txBox="1"/>
      </xdr:nvSpPr>
      <xdr:spPr>
        <a:xfrm>
          <a:off x="1784428" y="1300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42357</xdr:rowOff>
    </xdr:from>
    <xdr:to>
      <xdr:col>6</xdr:col>
      <xdr:colOff>38100</xdr:colOff>
      <xdr:row>77</xdr:row>
      <xdr:rowOff>143957</xdr:rowOff>
    </xdr:to>
    <xdr:sp macro="" textlink="">
      <xdr:nvSpPr>
        <xdr:cNvPr id="203" name="楕円 202"/>
        <xdr:cNvSpPr/>
      </xdr:nvSpPr>
      <xdr:spPr>
        <a:xfrm>
          <a:off x="1079500" y="132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160484</xdr:rowOff>
    </xdr:from>
    <xdr:ext cx="469744" cy="259045"/>
    <xdr:sp macro="" textlink="">
      <xdr:nvSpPr>
        <xdr:cNvPr id="204" name="テキスト ボックス 203"/>
        <xdr:cNvSpPr txBox="1"/>
      </xdr:nvSpPr>
      <xdr:spPr>
        <a:xfrm>
          <a:off x="895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106738</xdr:rowOff>
    </xdr:from>
    <xdr:to>
      <xdr:col>24</xdr:col>
      <xdr:colOff>63500</xdr:colOff>
      <xdr:row>98</xdr:row>
      <xdr:rowOff>3683</xdr:rowOff>
    </xdr:to>
    <xdr:cxnSp macro="">
      <xdr:nvCxnSpPr>
        <xdr:cNvPr id="236" name="直線コネクタ 235"/>
        <xdr:cNvCxnSpPr/>
      </xdr:nvCxnSpPr>
      <xdr:spPr>
        <a:xfrm>
          <a:off x="3797300" y="16737388"/>
          <a:ext cx="838200" cy="6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106738</xdr:rowOff>
    </xdr:from>
    <xdr:to>
      <xdr:col>19</xdr:col>
      <xdr:colOff>177800</xdr:colOff>
      <xdr:row>99</xdr:row>
      <xdr:rowOff>3781</xdr:rowOff>
    </xdr:to>
    <xdr:cxnSp macro="">
      <xdr:nvCxnSpPr>
        <xdr:cNvPr id="239" name="直線コネクタ 238"/>
        <xdr:cNvCxnSpPr/>
      </xdr:nvCxnSpPr>
      <xdr:spPr>
        <a:xfrm flipV="1">
          <a:off x="2908300" y="16737388"/>
          <a:ext cx="889000" cy="2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3781</xdr:rowOff>
    </xdr:from>
    <xdr:to>
      <xdr:col>15</xdr:col>
      <xdr:colOff>50800</xdr:colOff>
      <xdr:row>99</xdr:row>
      <xdr:rowOff>63925</xdr:rowOff>
    </xdr:to>
    <xdr:cxnSp macro="">
      <xdr:nvCxnSpPr>
        <xdr:cNvPr id="242" name="直線コネクタ 241"/>
        <xdr:cNvCxnSpPr/>
      </xdr:nvCxnSpPr>
      <xdr:spPr>
        <a:xfrm flipV="1">
          <a:off x="2019300" y="16977331"/>
          <a:ext cx="889000" cy="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3" name="フローチャート: 判断 242"/>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37885</xdr:rowOff>
    </xdr:from>
    <xdr:ext cx="534377" cy="259045"/>
    <xdr:sp macro="" textlink="">
      <xdr:nvSpPr>
        <xdr:cNvPr id="244" name="テキスト ボックス 243"/>
        <xdr:cNvSpPr txBox="1"/>
      </xdr:nvSpPr>
      <xdr:spPr>
        <a:xfrm>
          <a:off x="2641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63925</xdr:rowOff>
    </xdr:from>
    <xdr:to>
      <xdr:col>10</xdr:col>
      <xdr:colOff>114300</xdr:colOff>
      <xdr:row>99</xdr:row>
      <xdr:rowOff>109133</xdr:rowOff>
    </xdr:to>
    <xdr:cxnSp macro="">
      <xdr:nvCxnSpPr>
        <xdr:cNvPr id="245" name="直線コネクタ 244"/>
        <xdr:cNvCxnSpPr/>
      </xdr:nvCxnSpPr>
      <xdr:spPr>
        <a:xfrm flipV="1">
          <a:off x="1130300" y="17037475"/>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6" name="フローチャート: 判断 245"/>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7" name="テキスト ボックス 246"/>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48" name="フローチャート: 判断 247"/>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49" name="テキスト ボックス 248"/>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124333</xdr:rowOff>
    </xdr:from>
    <xdr:to>
      <xdr:col>24</xdr:col>
      <xdr:colOff>114300</xdr:colOff>
      <xdr:row>98</xdr:row>
      <xdr:rowOff>54483</xdr:rowOff>
    </xdr:to>
    <xdr:sp macro="" textlink="">
      <xdr:nvSpPr>
        <xdr:cNvPr id="255" name="楕円 254"/>
        <xdr:cNvSpPr/>
      </xdr:nvSpPr>
      <xdr:spPr>
        <a:xfrm>
          <a:off x="45847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102760</xdr:rowOff>
    </xdr:from>
    <xdr:ext cx="534377" cy="259045"/>
    <xdr:sp macro="" textlink="">
      <xdr:nvSpPr>
        <xdr:cNvPr id="256" name="扶助費該当値テキスト"/>
        <xdr:cNvSpPr txBox="1"/>
      </xdr:nvSpPr>
      <xdr:spPr>
        <a:xfrm>
          <a:off x="4686300" y="167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55938</xdr:rowOff>
    </xdr:from>
    <xdr:to>
      <xdr:col>20</xdr:col>
      <xdr:colOff>38100</xdr:colOff>
      <xdr:row>97</xdr:row>
      <xdr:rowOff>157538</xdr:rowOff>
    </xdr:to>
    <xdr:sp macro="" textlink="">
      <xdr:nvSpPr>
        <xdr:cNvPr id="257" name="楕円 256"/>
        <xdr:cNvSpPr/>
      </xdr:nvSpPr>
      <xdr:spPr>
        <a:xfrm>
          <a:off x="3746500" y="166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148665</xdr:rowOff>
    </xdr:from>
    <xdr:ext cx="534377" cy="259045"/>
    <xdr:sp macro="" textlink="">
      <xdr:nvSpPr>
        <xdr:cNvPr id="258" name="テキスト ボックス 257"/>
        <xdr:cNvSpPr txBox="1"/>
      </xdr:nvSpPr>
      <xdr:spPr>
        <a:xfrm>
          <a:off x="3530111" y="167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124431</xdr:rowOff>
    </xdr:from>
    <xdr:to>
      <xdr:col>15</xdr:col>
      <xdr:colOff>101600</xdr:colOff>
      <xdr:row>99</xdr:row>
      <xdr:rowOff>54581</xdr:rowOff>
    </xdr:to>
    <xdr:sp macro="" textlink="">
      <xdr:nvSpPr>
        <xdr:cNvPr id="259" name="楕円 258"/>
        <xdr:cNvSpPr/>
      </xdr:nvSpPr>
      <xdr:spPr>
        <a:xfrm>
          <a:off x="2857500" y="16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45708</xdr:rowOff>
    </xdr:from>
    <xdr:ext cx="534377" cy="259045"/>
    <xdr:sp macro="" textlink="">
      <xdr:nvSpPr>
        <xdr:cNvPr id="260" name="テキスト ボックス 259"/>
        <xdr:cNvSpPr txBox="1"/>
      </xdr:nvSpPr>
      <xdr:spPr>
        <a:xfrm>
          <a:off x="2641111" y="170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13125</xdr:rowOff>
    </xdr:from>
    <xdr:to>
      <xdr:col>10</xdr:col>
      <xdr:colOff>165100</xdr:colOff>
      <xdr:row>99</xdr:row>
      <xdr:rowOff>114725</xdr:rowOff>
    </xdr:to>
    <xdr:sp macro="" textlink="">
      <xdr:nvSpPr>
        <xdr:cNvPr id="261" name="楕円 260"/>
        <xdr:cNvSpPr/>
      </xdr:nvSpPr>
      <xdr:spPr>
        <a:xfrm>
          <a:off x="1968500" y="169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105852</xdr:rowOff>
    </xdr:from>
    <xdr:ext cx="534377" cy="259045"/>
    <xdr:sp macro="" textlink="">
      <xdr:nvSpPr>
        <xdr:cNvPr id="262" name="テキスト ボックス 261"/>
        <xdr:cNvSpPr txBox="1"/>
      </xdr:nvSpPr>
      <xdr:spPr>
        <a:xfrm>
          <a:off x="1752111" y="170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58333</xdr:rowOff>
    </xdr:from>
    <xdr:to>
      <xdr:col>6</xdr:col>
      <xdr:colOff>38100</xdr:colOff>
      <xdr:row>99</xdr:row>
      <xdr:rowOff>159933</xdr:rowOff>
    </xdr:to>
    <xdr:sp macro="" textlink="">
      <xdr:nvSpPr>
        <xdr:cNvPr id="263" name="楕円 262"/>
        <xdr:cNvSpPr/>
      </xdr:nvSpPr>
      <xdr:spPr>
        <a:xfrm>
          <a:off x="1079500" y="1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151060</xdr:rowOff>
    </xdr:from>
    <xdr:ext cx="534377" cy="259045"/>
    <xdr:sp macro="" textlink="">
      <xdr:nvSpPr>
        <xdr:cNvPr id="264" name="テキスト ボックス 263"/>
        <xdr:cNvSpPr txBox="1"/>
      </xdr:nvSpPr>
      <xdr:spPr>
        <a:xfrm>
          <a:off x="863111" y="171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52498</xdr:rowOff>
    </xdr:from>
    <xdr:to>
      <xdr:col>54</xdr:col>
      <xdr:colOff>189865</xdr:colOff>
      <xdr:row>37</xdr:row>
      <xdr:rowOff>162858</xdr:rowOff>
    </xdr:to>
    <xdr:cxnSp macro="">
      <xdr:nvCxnSpPr>
        <xdr:cNvPr id="286" name="直線コネクタ 285"/>
        <xdr:cNvCxnSpPr/>
      </xdr:nvCxnSpPr>
      <xdr:spPr>
        <a:xfrm flipV="1">
          <a:off x="10475595" y="5881798"/>
          <a:ext cx="1270" cy="62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166685</xdr:rowOff>
    </xdr:from>
    <xdr:ext cx="534377" cy="259045"/>
    <xdr:sp macro="" textlink="">
      <xdr:nvSpPr>
        <xdr:cNvPr id="287" name="補助費等最小値テキスト"/>
        <xdr:cNvSpPr txBox="1"/>
      </xdr:nvSpPr>
      <xdr:spPr>
        <a:xfrm>
          <a:off x="10528300" y="65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162858</xdr:rowOff>
    </xdr:from>
    <xdr:to>
      <xdr:col>55</xdr:col>
      <xdr:colOff>88900</xdr:colOff>
      <xdr:row>37</xdr:row>
      <xdr:rowOff>162858</xdr:rowOff>
    </xdr:to>
    <xdr:cxnSp macro="">
      <xdr:nvCxnSpPr>
        <xdr:cNvPr id="288" name="直線コネクタ 287"/>
        <xdr:cNvCxnSpPr/>
      </xdr:nvCxnSpPr>
      <xdr:spPr>
        <a:xfrm>
          <a:off x="10388600" y="650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170625</xdr:rowOff>
    </xdr:from>
    <xdr:ext cx="599010" cy="259045"/>
    <xdr:sp macro="" textlink="">
      <xdr:nvSpPr>
        <xdr:cNvPr id="289" name="補助費等最大値テキスト"/>
        <xdr:cNvSpPr txBox="1"/>
      </xdr:nvSpPr>
      <xdr:spPr>
        <a:xfrm>
          <a:off x="10528300" y="5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52498</xdr:rowOff>
    </xdr:from>
    <xdr:to>
      <xdr:col>55</xdr:col>
      <xdr:colOff>88900</xdr:colOff>
      <xdr:row>34</xdr:row>
      <xdr:rowOff>52498</xdr:rowOff>
    </xdr:to>
    <xdr:cxnSp macro="">
      <xdr:nvCxnSpPr>
        <xdr:cNvPr id="290" name="直線コネクタ 289"/>
        <xdr:cNvCxnSpPr/>
      </xdr:nvCxnSpPr>
      <xdr:spPr>
        <a:xfrm>
          <a:off x="10388600" y="588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110796</xdr:rowOff>
    </xdr:from>
    <xdr:to>
      <xdr:col>55</xdr:col>
      <xdr:colOff>0</xdr:colOff>
      <xdr:row>34</xdr:row>
      <xdr:rowOff>154682</xdr:rowOff>
    </xdr:to>
    <xdr:cxnSp macro="">
      <xdr:nvCxnSpPr>
        <xdr:cNvPr id="291" name="直線コネクタ 290"/>
        <xdr:cNvCxnSpPr/>
      </xdr:nvCxnSpPr>
      <xdr:spPr>
        <a:xfrm flipV="1">
          <a:off x="9639300" y="5940096"/>
          <a:ext cx="8382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40714</xdr:rowOff>
    </xdr:from>
    <xdr:ext cx="534377" cy="259045"/>
    <xdr:sp macro="" textlink="">
      <xdr:nvSpPr>
        <xdr:cNvPr id="292" name="補助費等平均値テキスト"/>
        <xdr:cNvSpPr txBox="1"/>
      </xdr:nvSpPr>
      <xdr:spPr>
        <a:xfrm>
          <a:off x="10528300" y="621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62287</xdr:rowOff>
    </xdr:from>
    <xdr:to>
      <xdr:col>55</xdr:col>
      <xdr:colOff>50800</xdr:colOff>
      <xdr:row>36</xdr:row>
      <xdr:rowOff>163887</xdr:rowOff>
    </xdr:to>
    <xdr:sp macro="" textlink="">
      <xdr:nvSpPr>
        <xdr:cNvPr id="293" name="フローチャート: 判断 292"/>
        <xdr:cNvSpPr/>
      </xdr:nvSpPr>
      <xdr:spPr>
        <a:xfrm>
          <a:off x="10426700" y="62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67751</xdr:rowOff>
    </xdr:from>
    <xdr:to>
      <xdr:col>50</xdr:col>
      <xdr:colOff>114300</xdr:colOff>
      <xdr:row>34</xdr:row>
      <xdr:rowOff>154682</xdr:rowOff>
    </xdr:to>
    <xdr:cxnSp macro="">
      <xdr:nvCxnSpPr>
        <xdr:cNvPr id="294" name="直線コネクタ 293"/>
        <xdr:cNvCxnSpPr/>
      </xdr:nvCxnSpPr>
      <xdr:spPr>
        <a:xfrm>
          <a:off x="8750300" y="5211251"/>
          <a:ext cx="889000" cy="7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76263</xdr:rowOff>
    </xdr:from>
    <xdr:to>
      <xdr:col>50</xdr:col>
      <xdr:colOff>165100</xdr:colOff>
      <xdr:row>37</xdr:row>
      <xdr:rowOff>6413</xdr:rowOff>
    </xdr:to>
    <xdr:sp macro="" textlink="">
      <xdr:nvSpPr>
        <xdr:cNvPr id="295" name="フローチャート: 判断 294"/>
        <xdr:cNvSpPr/>
      </xdr:nvSpPr>
      <xdr:spPr>
        <a:xfrm>
          <a:off x="95885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168990</xdr:rowOff>
    </xdr:from>
    <xdr:ext cx="534377" cy="259045"/>
    <xdr:sp macro="" textlink="">
      <xdr:nvSpPr>
        <xdr:cNvPr id="296" name="テキスト ボックス 295"/>
        <xdr:cNvSpPr txBox="1"/>
      </xdr:nvSpPr>
      <xdr:spPr>
        <a:xfrm>
          <a:off x="9372111" y="63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67751</xdr:rowOff>
    </xdr:from>
    <xdr:to>
      <xdr:col>45</xdr:col>
      <xdr:colOff>177800</xdr:colOff>
      <xdr:row>36</xdr:row>
      <xdr:rowOff>45261</xdr:rowOff>
    </xdr:to>
    <xdr:cxnSp macro="">
      <xdr:nvCxnSpPr>
        <xdr:cNvPr id="297" name="直線コネクタ 296"/>
        <xdr:cNvCxnSpPr/>
      </xdr:nvCxnSpPr>
      <xdr:spPr>
        <a:xfrm flipV="1">
          <a:off x="7861300" y="5211251"/>
          <a:ext cx="889000" cy="100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32129</xdr:rowOff>
    </xdr:from>
    <xdr:to>
      <xdr:col>46</xdr:col>
      <xdr:colOff>38100</xdr:colOff>
      <xdr:row>34</xdr:row>
      <xdr:rowOff>133729</xdr:rowOff>
    </xdr:to>
    <xdr:sp macro="" textlink="">
      <xdr:nvSpPr>
        <xdr:cNvPr id="298" name="フローチャート: 判断 297"/>
        <xdr:cNvSpPr/>
      </xdr:nvSpPr>
      <xdr:spPr>
        <a:xfrm>
          <a:off x="86995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124856</xdr:rowOff>
    </xdr:from>
    <xdr:ext cx="599010" cy="259045"/>
    <xdr:sp macro="" textlink="">
      <xdr:nvSpPr>
        <xdr:cNvPr id="299" name="テキスト ボックス 298"/>
        <xdr:cNvSpPr txBox="1"/>
      </xdr:nvSpPr>
      <xdr:spPr>
        <a:xfrm>
          <a:off x="8450795" y="59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164645</xdr:rowOff>
    </xdr:from>
    <xdr:to>
      <xdr:col>41</xdr:col>
      <xdr:colOff>50800</xdr:colOff>
      <xdr:row>36</xdr:row>
      <xdr:rowOff>45261</xdr:rowOff>
    </xdr:to>
    <xdr:cxnSp macro="">
      <xdr:nvCxnSpPr>
        <xdr:cNvPr id="300" name="直線コネクタ 299"/>
        <xdr:cNvCxnSpPr/>
      </xdr:nvCxnSpPr>
      <xdr:spPr>
        <a:xfrm>
          <a:off x="6972300" y="6165395"/>
          <a:ext cx="889000" cy="5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34644</xdr:rowOff>
    </xdr:from>
    <xdr:to>
      <xdr:col>41</xdr:col>
      <xdr:colOff>101600</xdr:colOff>
      <xdr:row>37</xdr:row>
      <xdr:rowOff>136244</xdr:rowOff>
    </xdr:to>
    <xdr:sp macro="" textlink="">
      <xdr:nvSpPr>
        <xdr:cNvPr id="301" name="フローチャート: 判断 300"/>
        <xdr:cNvSpPr/>
      </xdr:nvSpPr>
      <xdr:spPr>
        <a:xfrm>
          <a:off x="7810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127371</xdr:rowOff>
    </xdr:from>
    <xdr:ext cx="534377" cy="259045"/>
    <xdr:sp macro="" textlink="">
      <xdr:nvSpPr>
        <xdr:cNvPr id="302" name="テキスト ボックス 301"/>
        <xdr:cNvSpPr txBox="1"/>
      </xdr:nvSpPr>
      <xdr:spPr>
        <a:xfrm>
          <a:off x="7594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53494</xdr:rowOff>
    </xdr:from>
    <xdr:to>
      <xdr:col>36</xdr:col>
      <xdr:colOff>165100</xdr:colOff>
      <xdr:row>37</xdr:row>
      <xdr:rowOff>155094</xdr:rowOff>
    </xdr:to>
    <xdr:sp macro="" textlink="">
      <xdr:nvSpPr>
        <xdr:cNvPr id="303" name="フローチャート: 判断 302"/>
        <xdr:cNvSpPr/>
      </xdr:nvSpPr>
      <xdr:spPr>
        <a:xfrm>
          <a:off x="6921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146221</xdr:rowOff>
    </xdr:from>
    <xdr:ext cx="534377" cy="259045"/>
    <xdr:sp macro="" textlink="">
      <xdr:nvSpPr>
        <xdr:cNvPr id="304" name="テキスト ボックス 303"/>
        <xdr:cNvSpPr txBox="1"/>
      </xdr:nvSpPr>
      <xdr:spPr>
        <a:xfrm>
          <a:off x="6705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59996</xdr:rowOff>
    </xdr:from>
    <xdr:to>
      <xdr:col>55</xdr:col>
      <xdr:colOff>50800</xdr:colOff>
      <xdr:row>34</xdr:row>
      <xdr:rowOff>161596</xdr:rowOff>
    </xdr:to>
    <xdr:sp macro="" textlink="">
      <xdr:nvSpPr>
        <xdr:cNvPr id="310" name="楕円 309"/>
        <xdr:cNvSpPr/>
      </xdr:nvSpPr>
      <xdr:spPr>
        <a:xfrm>
          <a:off x="10426700" y="58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146373</xdr:rowOff>
    </xdr:from>
    <xdr:ext cx="599010" cy="259045"/>
    <xdr:sp macro="" textlink="">
      <xdr:nvSpPr>
        <xdr:cNvPr id="311" name="補助費等該当値テキスト"/>
        <xdr:cNvSpPr txBox="1"/>
      </xdr:nvSpPr>
      <xdr:spPr>
        <a:xfrm>
          <a:off x="10528300" y="580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103882</xdr:rowOff>
    </xdr:from>
    <xdr:to>
      <xdr:col>50</xdr:col>
      <xdr:colOff>165100</xdr:colOff>
      <xdr:row>35</xdr:row>
      <xdr:rowOff>34032</xdr:rowOff>
    </xdr:to>
    <xdr:sp macro="" textlink="">
      <xdr:nvSpPr>
        <xdr:cNvPr id="312" name="楕円 311"/>
        <xdr:cNvSpPr/>
      </xdr:nvSpPr>
      <xdr:spPr>
        <a:xfrm>
          <a:off x="9588500" y="59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50559</xdr:rowOff>
    </xdr:from>
    <xdr:ext cx="599010" cy="259045"/>
    <xdr:sp macro="" textlink="">
      <xdr:nvSpPr>
        <xdr:cNvPr id="313" name="テキスト ボックス 312"/>
        <xdr:cNvSpPr txBox="1"/>
      </xdr:nvSpPr>
      <xdr:spPr>
        <a:xfrm>
          <a:off x="9339795" y="570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16951</xdr:rowOff>
    </xdr:from>
    <xdr:to>
      <xdr:col>46</xdr:col>
      <xdr:colOff>38100</xdr:colOff>
      <xdr:row>30</xdr:row>
      <xdr:rowOff>118551</xdr:rowOff>
    </xdr:to>
    <xdr:sp macro="" textlink="">
      <xdr:nvSpPr>
        <xdr:cNvPr id="314" name="楕円 313"/>
        <xdr:cNvSpPr/>
      </xdr:nvSpPr>
      <xdr:spPr>
        <a:xfrm>
          <a:off x="8699500" y="51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135078</xdr:rowOff>
    </xdr:from>
    <xdr:ext cx="599010" cy="259045"/>
    <xdr:sp macro="" textlink="">
      <xdr:nvSpPr>
        <xdr:cNvPr id="315" name="テキスト ボックス 314"/>
        <xdr:cNvSpPr txBox="1"/>
      </xdr:nvSpPr>
      <xdr:spPr>
        <a:xfrm>
          <a:off x="8450795" y="49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165911</xdr:rowOff>
    </xdr:from>
    <xdr:to>
      <xdr:col>41</xdr:col>
      <xdr:colOff>101600</xdr:colOff>
      <xdr:row>36</xdr:row>
      <xdr:rowOff>96061</xdr:rowOff>
    </xdr:to>
    <xdr:sp macro="" textlink="">
      <xdr:nvSpPr>
        <xdr:cNvPr id="316" name="楕円 315"/>
        <xdr:cNvSpPr/>
      </xdr:nvSpPr>
      <xdr:spPr>
        <a:xfrm>
          <a:off x="7810500" y="61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112588</xdr:rowOff>
    </xdr:from>
    <xdr:ext cx="534377" cy="259045"/>
    <xdr:sp macro="" textlink="">
      <xdr:nvSpPr>
        <xdr:cNvPr id="317" name="テキスト ボックス 316"/>
        <xdr:cNvSpPr txBox="1"/>
      </xdr:nvSpPr>
      <xdr:spPr>
        <a:xfrm>
          <a:off x="7594111" y="59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113845</xdr:rowOff>
    </xdr:from>
    <xdr:to>
      <xdr:col>36</xdr:col>
      <xdr:colOff>165100</xdr:colOff>
      <xdr:row>36</xdr:row>
      <xdr:rowOff>43995</xdr:rowOff>
    </xdr:to>
    <xdr:sp macro="" textlink="">
      <xdr:nvSpPr>
        <xdr:cNvPr id="318" name="楕円 317"/>
        <xdr:cNvSpPr/>
      </xdr:nvSpPr>
      <xdr:spPr>
        <a:xfrm>
          <a:off x="6921500" y="61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60522</xdr:rowOff>
    </xdr:from>
    <xdr:ext cx="599010" cy="259045"/>
    <xdr:sp macro="" textlink="">
      <xdr:nvSpPr>
        <xdr:cNvPr id="319" name="テキスト ボックス 318"/>
        <xdr:cNvSpPr txBox="1"/>
      </xdr:nvSpPr>
      <xdr:spPr>
        <a:xfrm>
          <a:off x="6672795" y="58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133871</xdr:rowOff>
    </xdr:from>
    <xdr:to>
      <xdr:col>54</xdr:col>
      <xdr:colOff>189865</xdr:colOff>
      <xdr:row>59</xdr:row>
      <xdr:rowOff>13963</xdr:rowOff>
    </xdr:to>
    <xdr:cxnSp macro="">
      <xdr:nvCxnSpPr>
        <xdr:cNvPr id="345" name="直線コネクタ 344"/>
        <xdr:cNvCxnSpPr/>
      </xdr:nvCxnSpPr>
      <xdr:spPr>
        <a:xfrm flipV="1">
          <a:off x="10475595" y="9735071"/>
          <a:ext cx="1270" cy="39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17790</xdr:rowOff>
    </xdr:from>
    <xdr:ext cx="534377" cy="259045"/>
    <xdr:sp macro="" textlink="">
      <xdr:nvSpPr>
        <xdr:cNvPr id="346" name="普通建設事業費最小値テキスト"/>
        <xdr:cNvSpPr txBox="1"/>
      </xdr:nvSpPr>
      <xdr:spPr>
        <a:xfrm>
          <a:off x="10528300" y="101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13963</xdr:rowOff>
    </xdr:from>
    <xdr:to>
      <xdr:col>55</xdr:col>
      <xdr:colOff>88900</xdr:colOff>
      <xdr:row>59</xdr:row>
      <xdr:rowOff>13963</xdr:rowOff>
    </xdr:to>
    <xdr:cxnSp macro="">
      <xdr:nvCxnSpPr>
        <xdr:cNvPr id="347" name="直線コネクタ 346"/>
        <xdr:cNvCxnSpPr/>
      </xdr:nvCxnSpPr>
      <xdr:spPr>
        <a:xfrm>
          <a:off x="10388600" y="1012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80548</xdr:rowOff>
    </xdr:from>
    <xdr:ext cx="599010" cy="259045"/>
    <xdr:sp macro="" textlink="">
      <xdr:nvSpPr>
        <xdr:cNvPr id="348" name="普通建設事業費最大値テキスト"/>
        <xdr:cNvSpPr txBox="1"/>
      </xdr:nvSpPr>
      <xdr:spPr>
        <a:xfrm>
          <a:off x="10528300" y="951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133871</xdr:rowOff>
    </xdr:from>
    <xdr:to>
      <xdr:col>55</xdr:col>
      <xdr:colOff>88900</xdr:colOff>
      <xdr:row>56</xdr:row>
      <xdr:rowOff>133871</xdr:rowOff>
    </xdr:to>
    <xdr:cxnSp macro="">
      <xdr:nvCxnSpPr>
        <xdr:cNvPr id="349" name="直線コネクタ 348"/>
        <xdr:cNvCxnSpPr/>
      </xdr:nvCxnSpPr>
      <xdr:spPr>
        <a:xfrm>
          <a:off x="10388600" y="973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18503</xdr:rowOff>
    </xdr:from>
    <xdr:to>
      <xdr:col>55</xdr:col>
      <xdr:colOff>0</xdr:colOff>
      <xdr:row>56</xdr:row>
      <xdr:rowOff>133871</xdr:rowOff>
    </xdr:to>
    <xdr:cxnSp macro="">
      <xdr:nvCxnSpPr>
        <xdr:cNvPr id="350" name="直線コネクタ 349"/>
        <xdr:cNvCxnSpPr/>
      </xdr:nvCxnSpPr>
      <xdr:spPr>
        <a:xfrm>
          <a:off x="9639300" y="9276803"/>
          <a:ext cx="838200" cy="4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134904</xdr:rowOff>
    </xdr:from>
    <xdr:ext cx="534377" cy="259045"/>
    <xdr:sp macro="" textlink="">
      <xdr:nvSpPr>
        <xdr:cNvPr id="351" name="普通建設事業費平均値テキスト"/>
        <xdr:cNvSpPr txBox="1"/>
      </xdr:nvSpPr>
      <xdr:spPr>
        <a:xfrm>
          <a:off x="10528300" y="990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156477</xdr:rowOff>
    </xdr:from>
    <xdr:to>
      <xdr:col>55</xdr:col>
      <xdr:colOff>50800</xdr:colOff>
      <xdr:row>58</xdr:row>
      <xdr:rowOff>86627</xdr:rowOff>
    </xdr:to>
    <xdr:sp macro="" textlink="">
      <xdr:nvSpPr>
        <xdr:cNvPr id="352" name="フローチャート: 判断 351"/>
        <xdr:cNvSpPr/>
      </xdr:nvSpPr>
      <xdr:spPr>
        <a:xfrm>
          <a:off x="10426700" y="992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135341</xdr:rowOff>
    </xdr:from>
    <xdr:to>
      <xdr:col>50</xdr:col>
      <xdr:colOff>114300</xdr:colOff>
      <xdr:row>54</xdr:row>
      <xdr:rowOff>18503</xdr:rowOff>
    </xdr:to>
    <xdr:cxnSp macro="">
      <xdr:nvCxnSpPr>
        <xdr:cNvPr id="353" name="直線コネクタ 352"/>
        <xdr:cNvCxnSpPr/>
      </xdr:nvCxnSpPr>
      <xdr:spPr>
        <a:xfrm>
          <a:off x="8750300" y="8707841"/>
          <a:ext cx="889000" cy="5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156269</xdr:rowOff>
    </xdr:from>
    <xdr:to>
      <xdr:col>50</xdr:col>
      <xdr:colOff>165100</xdr:colOff>
      <xdr:row>58</xdr:row>
      <xdr:rowOff>86419</xdr:rowOff>
    </xdr:to>
    <xdr:sp macro="" textlink="">
      <xdr:nvSpPr>
        <xdr:cNvPr id="354" name="フローチャート: 判断 353"/>
        <xdr:cNvSpPr/>
      </xdr:nvSpPr>
      <xdr:spPr>
        <a:xfrm>
          <a:off x="9588500" y="992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77546</xdr:rowOff>
    </xdr:from>
    <xdr:ext cx="534377" cy="259045"/>
    <xdr:sp macro="" textlink="">
      <xdr:nvSpPr>
        <xdr:cNvPr id="355" name="テキスト ボックス 354"/>
        <xdr:cNvSpPr txBox="1"/>
      </xdr:nvSpPr>
      <xdr:spPr>
        <a:xfrm>
          <a:off x="9372111" y="100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135341</xdr:rowOff>
    </xdr:from>
    <xdr:to>
      <xdr:col>45</xdr:col>
      <xdr:colOff>177800</xdr:colOff>
      <xdr:row>51</xdr:row>
      <xdr:rowOff>104538</xdr:rowOff>
    </xdr:to>
    <xdr:cxnSp macro="">
      <xdr:nvCxnSpPr>
        <xdr:cNvPr id="356" name="直線コネクタ 355"/>
        <xdr:cNvCxnSpPr/>
      </xdr:nvCxnSpPr>
      <xdr:spPr>
        <a:xfrm flipV="1">
          <a:off x="7861300" y="8707841"/>
          <a:ext cx="889000" cy="14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11137</xdr:rowOff>
    </xdr:from>
    <xdr:to>
      <xdr:col>46</xdr:col>
      <xdr:colOff>38100</xdr:colOff>
      <xdr:row>58</xdr:row>
      <xdr:rowOff>112737</xdr:rowOff>
    </xdr:to>
    <xdr:sp macro="" textlink="">
      <xdr:nvSpPr>
        <xdr:cNvPr id="357" name="フローチャート: 判断 356"/>
        <xdr:cNvSpPr/>
      </xdr:nvSpPr>
      <xdr:spPr>
        <a:xfrm>
          <a:off x="86995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103864</xdr:rowOff>
    </xdr:from>
    <xdr:ext cx="534377" cy="259045"/>
    <xdr:sp macro="" textlink="">
      <xdr:nvSpPr>
        <xdr:cNvPr id="358" name="テキスト ボックス 357"/>
        <xdr:cNvSpPr txBox="1"/>
      </xdr:nvSpPr>
      <xdr:spPr>
        <a:xfrm>
          <a:off x="8483111" y="1004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122976</xdr:rowOff>
    </xdr:from>
    <xdr:to>
      <xdr:col>41</xdr:col>
      <xdr:colOff>50800</xdr:colOff>
      <xdr:row>51</xdr:row>
      <xdr:rowOff>104538</xdr:rowOff>
    </xdr:to>
    <xdr:cxnSp macro="">
      <xdr:nvCxnSpPr>
        <xdr:cNvPr id="359" name="直線コネクタ 358"/>
        <xdr:cNvCxnSpPr/>
      </xdr:nvCxnSpPr>
      <xdr:spPr>
        <a:xfrm>
          <a:off x="6972300" y="8524026"/>
          <a:ext cx="889000" cy="3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15804</xdr:rowOff>
    </xdr:from>
    <xdr:to>
      <xdr:col>41</xdr:col>
      <xdr:colOff>101600</xdr:colOff>
      <xdr:row>58</xdr:row>
      <xdr:rowOff>117404</xdr:rowOff>
    </xdr:to>
    <xdr:sp macro="" textlink="">
      <xdr:nvSpPr>
        <xdr:cNvPr id="360" name="フローチャート: 判断 359"/>
        <xdr:cNvSpPr/>
      </xdr:nvSpPr>
      <xdr:spPr>
        <a:xfrm>
          <a:off x="7810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108531</xdr:rowOff>
    </xdr:from>
    <xdr:ext cx="534377" cy="259045"/>
    <xdr:sp macro="" textlink="">
      <xdr:nvSpPr>
        <xdr:cNvPr id="361" name="テキスト ボックス 360"/>
        <xdr:cNvSpPr txBox="1"/>
      </xdr:nvSpPr>
      <xdr:spPr>
        <a:xfrm>
          <a:off x="7594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40946</xdr:rowOff>
    </xdr:from>
    <xdr:to>
      <xdr:col>36</xdr:col>
      <xdr:colOff>165100</xdr:colOff>
      <xdr:row>58</xdr:row>
      <xdr:rowOff>142546</xdr:rowOff>
    </xdr:to>
    <xdr:sp macro="" textlink="">
      <xdr:nvSpPr>
        <xdr:cNvPr id="362" name="フローチャート: 判断 361"/>
        <xdr:cNvSpPr/>
      </xdr:nvSpPr>
      <xdr:spPr>
        <a:xfrm>
          <a:off x="6921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133673</xdr:rowOff>
    </xdr:from>
    <xdr:ext cx="534377" cy="259045"/>
    <xdr:sp macro="" textlink="">
      <xdr:nvSpPr>
        <xdr:cNvPr id="363" name="テキスト ボックス 362"/>
        <xdr:cNvSpPr txBox="1"/>
      </xdr:nvSpPr>
      <xdr:spPr>
        <a:xfrm>
          <a:off x="6705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83071</xdr:rowOff>
    </xdr:from>
    <xdr:to>
      <xdr:col>55</xdr:col>
      <xdr:colOff>50800</xdr:colOff>
      <xdr:row>57</xdr:row>
      <xdr:rowOff>13221</xdr:rowOff>
    </xdr:to>
    <xdr:sp macro="" textlink="">
      <xdr:nvSpPr>
        <xdr:cNvPr id="369" name="楕円 368"/>
        <xdr:cNvSpPr/>
      </xdr:nvSpPr>
      <xdr:spPr>
        <a:xfrm>
          <a:off x="10426700" y="96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36098</xdr:rowOff>
    </xdr:from>
    <xdr:ext cx="599010" cy="259045"/>
    <xdr:sp macro="" textlink="">
      <xdr:nvSpPr>
        <xdr:cNvPr id="370" name="普通建設事業費該当値テキスト"/>
        <xdr:cNvSpPr txBox="1"/>
      </xdr:nvSpPr>
      <xdr:spPr>
        <a:xfrm>
          <a:off x="10528300" y="96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139153</xdr:rowOff>
    </xdr:from>
    <xdr:to>
      <xdr:col>50</xdr:col>
      <xdr:colOff>165100</xdr:colOff>
      <xdr:row>54</xdr:row>
      <xdr:rowOff>69303</xdr:rowOff>
    </xdr:to>
    <xdr:sp macro="" textlink="">
      <xdr:nvSpPr>
        <xdr:cNvPr id="371" name="楕円 370"/>
        <xdr:cNvSpPr/>
      </xdr:nvSpPr>
      <xdr:spPr>
        <a:xfrm>
          <a:off x="9588500" y="92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85830</xdr:rowOff>
    </xdr:from>
    <xdr:ext cx="599010" cy="259045"/>
    <xdr:sp macro="" textlink="">
      <xdr:nvSpPr>
        <xdr:cNvPr id="372" name="テキスト ボックス 371"/>
        <xdr:cNvSpPr txBox="1"/>
      </xdr:nvSpPr>
      <xdr:spPr>
        <a:xfrm>
          <a:off x="9339795" y="900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84541</xdr:rowOff>
    </xdr:from>
    <xdr:to>
      <xdr:col>46</xdr:col>
      <xdr:colOff>38100</xdr:colOff>
      <xdr:row>51</xdr:row>
      <xdr:rowOff>14691</xdr:rowOff>
    </xdr:to>
    <xdr:sp macro="" textlink="">
      <xdr:nvSpPr>
        <xdr:cNvPr id="373" name="楕円 372"/>
        <xdr:cNvSpPr/>
      </xdr:nvSpPr>
      <xdr:spPr>
        <a:xfrm>
          <a:off x="8699500" y="86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31218</xdr:rowOff>
    </xdr:from>
    <xdr:ext cx="599010" cy="259045"/>
    <xdr:sp macro="" textlink="">
      <xdr:nvSpPr>
        <xdr:cNvPr id="374" name="テキスト ボックス 373"/>
        <xdr:cNvSpPr txBox="1"/>
      </xdr:nvSpPr>
      <xdr:spPr>
        <a:xfrm>
          <a:off x="8450795" y="843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53738</xdr:rowOff>
    </xdr:from>
    <xdr:to>
      <xdr:col>41</xdr:col>
      <xdr:colOff>101600</xdr:colOff>
      <xdr:row>51</xdr:row>
      <xdr:rowOff>155338</xdr:rowOff>
    </xdr:to>
    <xdr:sp macro="" textlink="">
      <xdr:nvSpPr>
        <xdr:cNvPr id="375" name="楕円 374"/>
        <xdr:cNvSpPr/>
      </xdr:nvSpPr>
      <xdr:spPr>
        <a:xfrm>
          <a:off x="7810500" y="87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415</xdr:rowOff>
    </xdr:from>
    <xdr:ext cx="599010" cy="259045"/>
    <xdr:sp macro="" textlink="">
      <xdr:nvSpPr>
        <xdr:cNvPr id="376" name="テキスト ボックス 375"/>
        <xdr:cNvSpPr txBox="1"/>
      </xdr:nvSpPr>
      <xdr:spPr>
        <a:xfrm>
          <a:off x="7561795" y="85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72176</xdr:rowOff>
    </xdr:from>
    <xdr:to>
      <xdr:col>36</xdr:col>
      <xdr:colOff>165100</xdr:colOff>
      <xdr:row>50</xdr:row>
      <xdr:rowOff>2326</xdr:rowOff>
    </xdr:to>
    <xdr:sp macro="" textlink="">
      <xdr:nvSpPr>
        <xdr:cNvPr id="377" name="楕円 376"/>
        <xdr:cNvSpPr/>
      </xdr:nvSpPr>
      <xdr:spPr>
        <a:xfrm>
          <a:off x="6921500" y="84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18853</xdr:rowOff>
    </xdr:from>
    <xdr:ext cx="599010" cy="259045"/>
    <xdr:sp macro="" textlink="">
      <xdr:nvSpPr>
        <xdr:cNvPr id="378" name="テキスト ボックス 377"/>
        <xdr:cNvSpPr txBox="1"/>
      </xdr:nvSpPr>
      <xdr:spPr>
        <a:xfrm>
          <a:off x="6672795" y="824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65412</xdr:rowOff>
    </xdr:from>
    <xdr:to>
      <xdr:col>54</xdr:col>
      <xdr:colOff>189865</xdr:colOff>
      <xdr:row>79</xdr:row>
      <xdr:rowOff>98295</xdr:rowOff>
    </xdr:to>
    <xdr:cxnSp macro="">
      <xdr:nvCxnSpPr>
        <xdr:cNvPr id="404" name="直線コネクタ 403"/>
        <xdr:cNvCxnSpPr/>
      </xdr:nvCxnSpPr>
      <xdr:spPr>
        <a:xfrm flipV="1">
          <a:off x="10475595" y="13267062"/>
          <a:ext cx="1270" cy="375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102122</xdr:rowOff>
    </xdr:from>
    <xdr:ext cx="378565" cy="259045"/>
    <xdr:sp macro="" textlink="">
      <xdr:nvSpPr>
        <xdr:cNvPr id="405" name="普通建設事業費 （ うち新規整備　）最小値テキスト"/>
        <xdr:cNvSpPr txBox="1"/>
      </xdr:nvSpPr>
      <xdr:spPr>
        <a:xfrm>
          <a:off x="10528300" y="1364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98295</xdr:rowOff>
    </xdr:from>
    <xdr:to>
      <xdr:col>55</xdr:col>
      <xdr:colOff>88900</xdr:colOff>
      <xdr:row>79</xdr:row>
      <xdr:rowOff>98295</xdr:rowOff>
    </xdr:to>
    <xdr:cxnSp macro="">
      <xdr:nvCxnSpPr>
        <xdr:cNvPr id="406" name="直線コネクタ 405"/>
        <xdr:cNvCxnSpPr/>
      </xdr:nvCxnSpPr>
      <xdr:spPr>
        <a:xfrm>
          <a:off x="10388600" y="1364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12089</xdr:rowOff>
    </xdr:from>
    <xdr:ext cx="599010" cy="259045"/>
    <xdr:sp macro="" textlink="">
      <xdr:nvSpPr>
        <xdr:cNvPr id="407" name="普通建設事業費 （ うち新規整備　）最大値テキスト"/>
        <xdr:cNvSpPr txBox="1"/>
      </xdr:nvSpPr>
      <xdr:spPr>
        <a:xfrm>
          <a:off x="10528300" y="130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65412</xdr:rowOff>
    </xdr:from>
    <xdr:to>
      <xdr:col>55</xdr:col>
      <xdr:colOff>88900</xdr:colOff>
      <xdr:row>77</xdr:row>
      <xdr:rowOff>65412</xdr:rowOff>
    </xdr:to>
    <xdr:cxnSp macro="">
      <xdr:nvCxnSpPr>
        <xdr:cNvPr id="408" name="直線コネクタ 407"/>
        <xdr:cNvCxnSpPr/>
      </xdr:nvCxnSpPr>
      <xdr:spPr>
        <a:xfrm>
          <a:off x="10388600" y="1326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45298</xdr:rowOff>
    </xdr:from>
    <xdr:to>
      <xdr:col>55</xdr:col>
      <xdr:colOff>0</xdr:colOff>
      <xdr:row>77</xdr:row>
      <xdr:rowOff>65412</xdr:rowOff>
    </xdr:to>
    <xdr:cxnSp macro="">
      <xdr:nvCxnSpPr>
        <xdr:cNvPr id="409" name="直線コネクタ 408"/>
        <xdr:cNvCxnSpPr/>
      </xdr:nvCxnSpPr>
      <xdr:spPr>
        <a:xfrm>
          <a:off x="9639300" y="12904048"/>
          <a:ext cx="838200" cy="36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143611</xdr:rowOff>
    </xdr:from>
    <xdr:ext cx="534377" cy="259045"/>
    <xdr:sp macro="" textlink="">
      <xdr:nvSpPr>
        <xdr:cNvPr id="410" name="普通建設事業費 （ うち新規整備　）平均値テキスト"/>
        <xdr:cNvSpPr txBox="1"/>
      </xdr:nvSpPr>
      <xdr:spPr>
        <a:xfrm>
          <a:off x="10528300" y="1351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165184</xdr:rowOff>
    </xdr:from>
    <xdr:to>
      <xdr:col>55</xdr:col>
      <xdr:colOff>50800</xdr:colOff>
      <xdr:row>79</xdr:row>
      <xdr:rowOff>95334</xdr:rowOff>
    </xdr:to>
    <xdr:sp macro="" textlink="">
      <xdr:nvSpPr>
        <xdr:cNvPr id="411" name="フローチャート: 判断 410"/>
        <xdr:cNvSpPr/>
      </xdr:nvSpPr>
      <xdr:spPr>
        <a:xfrm>
          <a:off x="10426700" y="1353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68952</xdr:rowOff>
    </xdr:from>
    <xdr:to>
      <xdr:col>50</xdr:col>
      <xdr:colOff>114300</xdr:colOff>
      <xdr:row>75</xdr:row>
      <xdr:rowOff>45298</xdr:rowOff>
    </xdr:to>
    <xdr:cxnSp macro="">
      <xdr:nvCxnSpPr>
        <xdr:cNvPr id="412" name="直線コネクタ 411"/>
        <xdr:cNvCxnSpPr/>
      </xdr:nvCxnSpPr>
      <xdr:spPr>
        <a:xfrm>
          <a:off x="8750300" y="12584802"/>
          <a:ext cx="889000" cy="3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165387</xdr:rowOff>
    </xdr:from>
    <xdr:to>
      <xdr:col>50</xdr:col>
      <xdr:colOff>165100</xdr:colOff>
      <xdr:row>79</xdr:row>
      <xdr:rowOff>95537</xdr:rowOff>
    </xdr:to>
    <xdr:sp macro="" textlink="">
      <xdr:nvSpPr>
        <xdr:cNvPr id="413" name="フローチャート: 判断 412"/>
        <xdr:cNvSpPr/>
      </xdr:nvSpPr>
      <xdr:spPr>
        <a:xfrm>
          <a:off x="9588500" y="1353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86664</xdr:rowOff>
    </xdr:from>
    <xdr:ext cx="534377" cy="259045"/>
    <xdr:sp macro="" textlink="">
      <xdr:nvSpPr>
        <xdr:cNvPr id="414" name="テキスト ボックス 413"/>
        <xdr:cNvSpPr txBox="1"/>
      </xdr:nvSpPr>
      <xdr:spPr>
        <a:xfrm>
          <a:off x="9372111" y="136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68952</xdr:rowOff>
    </xdr:from>
    <xdr:to>
      <xdr:col>45</xdr:col>
      <xdr:colOff>177800</xdr:colOff>
      <xdr:row>74</xdr:row>
      <xdr:rowOff>17504</xdr:rowOff>
    </xdr:to>
    <xdr:cxnSp macro="">
      <xdr:nvCxnSpPr>
        <xdr:cNvPr id="415" name="直線コネクタ 414"/>
        <xdr:cNvCxnSpPr/>
      </xdr:nvCxnSpPr>
      <xdr:spPr>
        <a:xfrm flipV="1">
          <a:off x="7861300" y="12584802"/>
          <a:ext cx="889000" cy="1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158965</xdr:rowOff>
    </xdr:from>
    <xdr:to>
      <xdr:col>46</xdr:col>
      <xdr:colOff>38100</xdr:colOff>
      <xdr:row>79</xdr:row>
      <xdr:rowOff>89115</xdr:rowOff>
    </xdr:to>
    <xdr:sp macro="" textlink="">
      <xdr:nvSpPr>
        <xdr:cNvPr id="416" name="フローチャート: 判断 415"/>
        <xdr:cNvSpPr/>
      </xdr:nvSpPr>
      <xdr:spPr>
        <a:xfrm>
          <a:off x="8699500" y="135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80242</xdr:rowOff>
    </xdr:from>
    <xdr:ext cx="534377" cy="259045"/>
    <xdr:sp macro="" textlink="">
      <xdr:nvSpPr>
        <xdr:cNvPr id="417" name="テキスト ボックス 416"/>
        <xdr:cNvSpPr txBox="1"/>
      </xdr:nvSpPr>
      <xdr:spPr>
        <a:xfrm>
          <a:off x="8483111" y="136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166195</xdr:rowOff>
    </xdr:from>
    <xdr:to>
      <xdr:col>41</xdr:col>
      <xdr:colOff>50800</xdr:colOff>
      <xdr:row>74</xdr:row>
      <xdr:rowOff>17504</xdr:rowOff>
    </xdr:to>
    <xdr:cxnSp macro="">
      <xdr:nvCxnSpPr>
        <xdr:cNvPr id="418" name="直線コネクタ 417"/>
        <xdr:cNvCxnSpPr/>
      </xdr:nvCxnSpPr>
      <xdr:spPr>
        <a:xfrm>
          <a:off x="6972300" y="12167695"/>
          <a:ext cx="889000" cy="5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162702</xdr:rowOff>
    </xdr:from>
    <xdr:to>
      <xdr:col>41</xdr:col>
      <xdr:colOff>101600</xdr:colOff>
      <xdr:row>79</xdr:row>
      <xdr:rowOff>92852</xdr:rowOff>
    </xdr:to>
    <xdr:sp macro="" textlink="">
      <xdr:nvSpPr>
        <xdr:cNvPr id="419" name="フローチャート: 判断 418"/>
        <xdr:cNvSpPr/>
      </xdr:nvSpPr>
      <xdr:spPr>
        <a:xfrm>
          <a:off x="7810500" y="135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83979</xdr:rowOff>
    </xdr:from>
    <xdr:ext cx="534377" cy="259045"/>
    <xdr:sp macro="" textlink="">
      <xdr:nvSpPr>
        <xdr:cNvPr id="420" name="テキスト ボックス 419"/>
        <xdr:cNvSpPr txBox="1"/>
      </xdr:nvSpPr>
      <xdr:spPr>
        <a:xfrm>
          <a:off x="7594111" y="136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1846</xdr:rowOff>
    </xdr:from>
    <xdr:to>
      <xdr:col>36</xdr:col>
      <xdr:colOff>165100</xdr:colOff>
      <xdr:row>79</xdr:row>
      <xdr:rowOff>103446</xdr:rowOff>
    </xdr:to>
    <xdr:sp macro="" textlink="">
      <xdr:nvSpPr>
        <xdr:cNvPr id="421" name="フローチャート: 判断 420"/>
        <xdr:cNvSpPr/>
      </xdr:nvSpPr>
      <xdr:spPr>
        <a:xfrm>
          <a:off x="69215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94573</xdr:rowOff>
    </xdr:from>
    <xdr:ext cx="534377" cy="259045"/>
    <xdr:sp macro="" textlink="">
      <xdr:nvSpPr>
        <xdr:cNvPr id="422" name="テキスト ボックス 421"/>
        <xdr:cNvSpPr txBox="1"/>
      </xdr:nvSpPr>
      <xdr:spPr>
        <a:xfrm>
          <a:off x="6705111" y="1363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14612</xdr:rowOff>
    </xdr:from>
    <xdr:to>
      <xdr:col>55</xdr:col>
      <xdr:colOff>50800</xdr:colOff>
      <xdr:row>77</xdr:row>
      <xdr:rowOff>116212</xdr:rowOff>
    </xdr:to>
    <xdr:sp macro="" textlink="">
      <xdr:nvSpPr>
        <xdr:cNvPr id="428" name="楕円 427"/>
        <xdr:cNvSpPr/>
      </xdr:nvSpPr>
      <xdr:spPr>
        <a:xfrm>
          <a:off x="10426700" y="132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139089</xdr:rowOff>
    </xdr:from>
    <xdr:ext cx="599010" cy="259045"/>
    <xdr:sp macro="" textlink="">
      <xdr:nvSpPr>
        <xdr:cNvPr id="429" name="普通建設事業費 （ うち新規整備　）該当値テキスト"/>
        <xdr:cNvSpPr txBox="1"/>
      </xdr:nvSpPr>
      <xdr:spPr>
        <a:xfrm>
          <a:off x="10528300" y="1316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165948</xdr:rowOff>
    </xdr:from>
    <xdr:to>
      <xdr:col>50</xdr:col>
      <xdr:colOff>165100</xdr:colOff>
      <xdr:row>75</xdr:row>
      <xdr:rowOff>96098</xdr:rowOff>
    </xdr:to>
    <xdr:sp macro="" textlink="">
      <xdr:nvSpPr>
        <xdr:cNvPr id="430" name="楕円 429"/>
        <xdr:cNvSpPr/>
      </xdr:nvSpPr>
      <xdr:spPr>
        <a:xfrm>
          <a:off x="9588500" y="128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112625</xdr:rowOff>
    </xdr:from>
    <xdr:ext cx="599010" cy="259045"/>
    <xdr:sp macro="" textlink="">
      <xdr:nvSpPr>
        <xdr:cNvPr id="431" name="テキスト ボックス 430"/>
        <xdr:cNvSpPr txBox="1"/>
      </xdr:nvSpPr>
      <xdr:spPr>
        <a:xfrm>
          <a:off x="9339795" y="126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18152</xdr:rowOff>
    </xdr:from>
    <xdr:to>
      <xdr:col>46</xdr:col>
      <xdr:colOff>38100</xdr:colOff>
      <xdr:row>73</xdr:row>
      <xdr:rowOff>119752</xdr:rowOff>
    </xdr:to>
    <xdr:sp macro="" textlink="">
      <xdr:nvSpPr>
        <xdr:cNvPr id="432" name="楕円 431"/>
        <xdr:cNvSpPr/>
      </xdr:nvSpPr>
      <xdr:spPr>
        <a:xfrm>
          <a:off x="8699500" y="125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136279</xdr:rowOff>
    </xdr:from>
    <xdr:ext cx="599010" cy="259045"/>
    <xdr:sp macro="" textlink="">
      <xdr:nvSpPr>
        <xdr:cNvPr id="433" name="テキスト ボックス 432"/>
        <xdr:cNvSpPr txBox="1"/>
      </xdr:nvSpPr>
      <xdr:spPr>
        <a:xfrm>
          <a:off x="8450795" y="1230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138154</xdr:rowOff>
    </xdr:from>
    <xdr:to>
      <xdr:col>41</xdr:col>
      <xdr:colOff>101600</xdr:colOff>
      <xdr:row>74</xdr:row>
      <xdr:rowOff>68304</xdr:rowOff>
    </xdr:to>
    <xdr:sp macro="" textlink="">
      <xdr:nvSpPr>
        <xdr:cNvPr id="434" name="楕円 433"/>
        <xdr:cNvSpPr/>
      </xdr:nvSpPr>
      <xdr:spPr>
        <a:xfrm>
          <a:off x="7810500" y="126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84831</xdr:rowOff>
    </xdr:from>
    <xdr:ext cx="599010" cy="259045"/>
    <xdr:sp macro="" textlink="">
      <xdr:nvSpPr>
        <xdr:cNvPr id="435" name="テキスト ボックス 434"/>
        <xdr:cNvSpPr txBox="1"/>
      </xdr:nvSpPr>
      <xdr:spPr>
        <a:xfrm>
          <a:off x="7561795" y="1242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115395</xdr:rowOff>
    </xdr:from>
    <xdr:to>
      <xdr:col>36</xdr:col>
      <xdr:colOff>165100</xdr:colOff>
      <xdr:row>71</xdr:row>
      <xdr:rowOff>45545</xdr:rowOff>
    </xdr:to>
    <xdr:sp macro="" textlink="">
      <xdr:nvSpPr>
        <xdr:cNvPr id="436" name="楕円 435"/>
        <xdr:cNvSpPr/>
      </xdr:nvSpPr>
      <xdr:spPr>
        <a:xfrm>
          <a:off x="6921500" y="121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62072</xdr:rowOff>
    </xdr:from>
    <xdr:ext cx="599010" cy="259045"/>
    <xdr:sp macro="" textlink="">
      <xdr:nvSpPr>
        <xdr:cNvPr id="437" name="テキスト ボックス 436"/>
        <xdr:cNvSpPr txBox="1"/>
      </xdr:nvSpPr>
      <xdr:spPr>
        <a:xfrm>
          <a:off x="6672795" y="118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71848</xdr:rowOff>
    </xdr:from>
    <xdr:to>
      <xdr:col>54</xdr:col>
      <xdr:colOff>189865</xdr:colOff>
      <xdr:row>98</xdr:row>
      <xdr:rowOff>118354</xdr:rowOff>
    </xdr:to>
    <xdr:cxnSp macro="">
      <xdr:nvCxnSpPr>
        <xdr:cNvPr id="465" name="直線コネクタ 464"/>
        <xdr:cNvCxnSpPr/>
      </xdr:nvCxnSpPr>
      <xdr:spPr>
        <a:xfrm flipV="1">
          <a:off x="10475595" y="15845248"/>
          <a:ext cx="1270" cy="107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122181</xdr:rowOff>
    </xdr:from>
    <xdr:ext cx="534377" cy="259045"/>
    <xdr:sp macro="" textlink="">
      <xdr:nvSpPr>
        <xdr:cNvPr id="466" name="普通建設事業費 （ うち更新整備　）最小値テキスト"/>
        <xdr:cNvSpPr txBox="1"/>
      </xdr:nvSpPr>
      <xdr:spPr>
        <a:xfrm>
          <a:off x="10528300" y="169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118354</xdr:rowOff>
    </xdr:from>
    <xdr:to>
      <xdr:col>55</xdr:col>
      <xdr:colOff>88900</xdr:colOff>
      <xdr:row>98</xdr:row>
      <xdr:rowOff>118354</xdr:rowOff>
    </xdr:to>
    <xdr:cxnSp macro="">
      <xdr:nvCxnSpPr>
        <xdr:cNvPr id="467" name="直線コネクタ 466"/>
        <xdr:cNvCxnSpPr/>
      </xdr:nvCxnSpPr>
      <xdr:spPr>
        <a:xfrm>
          <a:off x="10388600" y="169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18525</xdr:rowOff>
    </xdr:from>
    <xdr:ext cx="534377" cy="259045"/>
    <xdr:sp macro="" textlink="">
      <xdr:nvSpPr>
        <xdr:cNvPr id="468" name="普通建設事業費 （ うち更新整備　）最大値テキスト"/>
        <xdr:cNvSpPr txBox="1"/>
      </xdr:nvSpPr>
      <xdr:spPr>
        <a:xfrm>
          <a:off x="10528300" y="15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71848</xdr:rowOff>
    </xdr:from>
    <xdr:to>
      <xdr:col>55</xdr:col>
      <xdr:colOff>88900</xdr:colOff>
      <xdr:row>92</xdr:row>
      <xdr:rowOff>71848</xdr:rowOff>
    </xdr:to>
    <xdr:cxnSp macro="">
      <xdr:nvCxnSpPr>
        <xdr:cNvPr id="469" name="直線コネクタ 468"/>
        <xdr:cNvCxnSpPr/>
      </xdr:nvCxnSpPr>
      <xdr:spPr>
        <a:xfrm>
          <a:off x="10388600" y="1584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133170</xdr:rowOff>
    </xdr:from>
    <xdr:to>
      <xdr:col>55</xdr:col>
      <xdr:colOff>0</xdr:colOff>
      <xdr:row>97</xdr:row>
      <xdr:rowOff>102795</xdr:rowOff>
    </xdr:to>
    <xdr:cxnSp macro="">
      <xdr:nvCxnSpPr>
        <xdr:cNvPr id="470" name="直線コネクタ 469"/>
        <xdr:cNvCxnSpPr/>
      </xdr:nvCxnSpPr>
      <xdr:spPr>
        <a:xfrm>
          <a:off x="9639300" y="16420920"/>
          <a:ext cx="838200" cy="3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32281</xdr:rowOff>
    </xdr:from>
    <xdr:ext cx="534377" cy="259045"/>
    <xdr:sp macro="" textlink="">
      <xdr:nvSpPr>
        <xdr:cNvPr id="471" name="普通建設事業費 （ うち更新整備　）平均値テキスト"/>
        <xdr:cNvSpPr txBox="1"/>
      </xdr:nvSpPr>
      <xdr:spPr>
        <a:xfrm>
          <a:off x="10528300" y="16320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9404</xdr:rowOff>
    </xdr:from>
    <xdr:to>
      <xdr:col>55</xdr:col>
      <xdr:colOff>50800</xdr:colOff>
      <xdr:row>96</xdr:row>
      <xdr:rowOff>111004</xdr:rowOff>
    </xdr:to>
    <xdr:sp macro="" textlink="">
      <xdr:nvSpPr>
        <xdr:cNvPr id="472" name="フローチャート: 判断 471"/>
        <xdr:cNvSpPr/>
      </xdr:nvSpPr>
      <xdr:spPr>
        <a:xfrm>
          <a:off x="10426700" y="164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119483</xdr:rowOff>
    </xdr:from>
    <xdr:to>
      <xdr:col>50</xdr:col>
      <xdr:colOff>114300</xdr:colOff>
      <xdr:row>95</xdr:row>
      <xdr:rowOff>133170</xdr:rowOff>
    </xdr:to>
    <xdr:cxnSp macro="">
      <xdr:nvCxnSpPr>
        <xdr:cNvPr id="473" name="直線コネクタ 472"/>
        <xdr:cNvCxnSpPr/>
      </xdr:nvCxnSpPr>
      <xdr:spPr>
        <a:xfrm>
          <a:off x="8750300" y="15549983"/>
          <a:ext cx="889000" cy="87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163337</xdr:rowOff>
    </xdr:from>
    <xdr:to>
      <xdr:col>50</xdr:col>
      <xdr:colOff>165100</xdr:colOff>
      <xdr:row>96</xdr:row>
      <xdr:rowOff>93487</xdr:rowOff>
    </xdr:to>
    <xdr:sp macro="" textlink="">
      <xdr:nvSpPr>
        <xdr:cNvPr id="474" name="フローチャート: 判断 473"/>
        <xdr:cNvSpPr/>
      </xdr:nvSpPr>
      <xdr:spPr>
        <a:xfrm>
          <a:off x="9588500" y="1645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84614</xdr:rowOff>
    </xdr:from>
    <xdr:ext cx="534377" cy="259045"/>
    <xdr:sp macro="" textlink="">
      <xdr:nvSpPr>
        <xdr:cNvPr id="475" name="テキスト ボックス 474"/>
        <xdr:cNvSpPr txBox="1"/>
      </xdr:nvSpPr>
      <xdr:spPr>
        <a:xfrm>
          <a:off x="9372111" y="165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119483</xdr:rowOff>
    </xdr:from>
    <xdr:to>
      <xdr:col>45</xdr:col>
      <xdr:colOff>177800</xdr:colOff>
      <xdr:row>93</xdr:row>
      <xdr:rowOff>126598</xdr:rowOff>
    </xdr:to>
    <xdr:cxnSp macro="">
      <xdr:nvCxnSpPr>
        <xdr:cNvPr id="476" name="直線コネクタ 475"/>
        <xdr:cNvCxnSpPr/>
      </xdr:nvCxnSpPr>
      <xdr:spPr>
        <a:xfrm flipV="1">
          <a:off x="7861300" y="15549983"/>
          <a:ext cx="889000" cy="5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80127</xdr:rowOff>
    </xdr:from>
    <xdr:to>
      <xdr:col>46</xdr:col>
      <xdr:colOff>38100</xdr:colOff>
      <xdr:row>97</xdr:row>
      <xdr:rowOff>10277</xdr:rowOff>
    </xdr:to>
    <xdr:sp macro="" textlink="">
      <xdr:nvSpPr>
        <xdr:cNvPr id="477" name="フローチャート: 判断 476"/>
        <xdr:cNvSpPr/>
      </xdr:nvSpPr>
      <xdr:spPr>
        <a:xfrm>
          <a:off x="8699500" y="165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1404</xdr:rowOff>
    </xdr:from>
    <xdr:ext cx="534377" cy="259045"/>
    <xdr:sp macro="" textlink="">
      <xdr:nvSpPr>
        <xdr:cNvPr id="478" name="テキスト ボックス 477"/>
        <xdr:cNvSpPr txBox="1"/>
      </xdr:nvSpPr>
      <xdr:spPr>
        <a:xfrm>
          <a:off x="8483111" y="166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126598</xdr:rowOff>
    </xdr:from>
    <xdr:to>
      <xdr:col>41</xdr:col>
      <xdr:colOff>50800</xdr:colOff>
      <xdr:row>98</xdr:row>
      <xdr:rowOff>32629</xdr:rowOff>
    </xdr:to>
    <xdr:cxnSp macro="">
      <xdr:nvCxnSpPr>
        <xdr:cNvPr id="479" name="直線コネクタ 478"/>
        <xdr:cNvCxnSpPr/>
      </xdr:nvCxnSpPr>
      <xdr:spPr>
        <a:xfrm flipV="1">
          <a:off x="6972300" y="16071448"/>
          <a:ext cx="889000" cy="7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80" name="フローチャート: 判断 479"/>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81" name="テキスト ボックス 480"/>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82" name="フローチャート: 判断 481"/>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83" name="テキスト ボックス 482"/>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51995</xdr:rowOff>
    </xdr:from>
    <xdr:to>
      <xdr:col>55</xdr:col>
      <xdr:colOff>50800</xdr:colOff>
      <xdr:row>97</xdr:row>
      <xdr:rowOff>153595</xdr:rowOff>
    </xdr:to>
    <xdr:sp macro="" textlink="">
      <xdr:nvSpPr>
        <xdr:cNvPr id="489" name="楕円 488"/>
        <xdr:cNvSpPr/>
      </xdr:nvSpPr>
      <xdr:spPr>
        <a:xfrm>
          <a:off x="10426700" y="166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30422</xdr:rowOff>
    </xdr:from>
    <xdr:ext cx="534377" cy="259045"/>
    <xdr:sp macro="" textlink="">
      <xdr:nvSpPr>
        <xdr:cNvPr id="490" name="普通建設事業費 （ うち更新整備　）該当値テキスト"/>
        <xdr:cNvSpPr txBox="1"/>
      </xdr:nvSpPr>
      <xdr:spPr>
        <a:xfrm>
          <a:off x="10528300" y="166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82370</xdr:rowOff>
    </xdr:from>
    <xdr:to>
      <xdr:col>50</xdr:col>
      <xdr:colOff>165100</xdr:colOff>
      <xdr:row>96</xdr:row>
      <xdr:rowOff>12520</xdr:rowOff>
    </xdr:to>
    <xdr:sp macro="" textlink="">
      <xdr:nvSpPr>
        <xdr:cNvPr id="491" name="楕円 490"/>
        <xdr:cNvSpPr/>
      </xdr:nvSpPr>
      <xdr:spPr>
        <a:xfrm>
          <a:off x="9588500" y="163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29047</xdr:rowOff>
    </xdr:from>
    <xdr:ext cx="534377" cy="259045"/>
    <xdr:sp macro="" textlink="">
      <xdr:nvSpPr>
        <xdr:cNvPr id="492" name="テキスト ボックス 491"/>
        <xdr:cNvSpPr txBox="1"/>
      </xdr:nvSpPr>
      <xdr:spPr>
        <a:xfrm>
          <a:off x="9372111" y="161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68683</xdr:rowOff>
    </xdr:from>
    <xdr:to>
      <xdr:col>46</xdr:col>
      <xdr:colOff>38100</xdr:colOff>
      <xdr:row>90</xdr:row>
      <xdr:rowOff>170283</xdr:rowOff>
    </xdr:to>
    <xdr:sp macro="" textlink="">
      <xdr:nvSpPr>
        <xdr:cNvPr id="493" name="楕円 492"/>
        <xdr:cNvSpPr/>
      </xdr:nvSpPr>
      <xdr:spPr>
        <a:xfrm>
          <a:off x="8699500" y="154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15360</xdr:rowOff>
    </xdr:from>
    <xdr:ext cx="599010" cy="259045"/>
    <xdr:sp macro="" textlink="">
      <xdr:nvSpPr>
        <xdr:cNvPr id="494" name="テキスト ボックス 493"/>
        <xdr:cNvSpPr txBox="1"/>
      </xdr:nvSpPr>
      <xdr:spPr>
        <a:xfrm>
          <a:off x="8450795" y="1527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75798</xdr:rowOff>
    </xdr:from>
    <xdr:to>
      <xdr:col>41</xdr:col>
      <xdr:colOff>101600</xdr:colOff>
      <xdr:row>94</xdr:row>
      <xdr:rowOff>5948</xdr:rowOff>
    </xdr:to>
    <xdr:sp macro="" textlink="">
      <xdr:nvSpPr>
        <xdr:cNvPr id="495" name="楕円 494"/>
        <xdr:cNvSpPr/>
      </xdr:nvSpPr>
      <xdr:spPr>
        <a:xfrm>
          <a:off x="7810500" y="160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22475</xdr:rowOff>
    </xdr:from>
    <xdr:ext cx="534377" cy="259045"/>
    <xdr:sp macro="" textlink="">
      <xdr:nvSpPr>
        <xdr:cNvPr id="496" name="テキスト ボックス 495"/>
        <xdr:cNvSpPr txBox="1"/>
      </xdr:nvSpPr>
      <xdr:spPr>
        <a:xfrm>
          <a:off x="7594111" y="157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153279</xdr:rowOff>
    </xdr:from>
    <xdr:to>
      <xdr:col>36</xdr:col>
      <xdr:colOff>165100</xdr:colOff>
      <xdr:row>98</xdr:row>
      <xdr:rowOff>83429</xdr:rowOff>
    </xdr:to>
    <xdr:sp macro="" textlink="">
      <xdr:nvSpPr>
        <xdr:cNvPr id="497" name="楕円 496"/>
        <xdr:cNvSpPr/>
      </xdr:nvSpPr>
      <xdr:spPr>
        <a:xfrm>
          <a:off x="6921500" y="167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74556</xdr:rowOff>
    </xdr:from>
    <xdr:ext cx="534377" cy="259045"/>
    <xdr:sp macro="" textlink="">
      <xdr:nvSpPr>
        <xdr:cNvPr id="498" name="テキスト ボックス 497"/>
        <xdr:cNvSpPr txBox="1"/>
      </xdr:nvSpPr>
      <xdr:spPr>
        <a:xfrm>
          <a:off x="6705111" y="168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4" name="テキスト ボックス 51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6" name="テキスト ボックス 51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40891</xdr:rowOff>
    </xdr:from>
    <xdr:to>
      <xdr:col>85</xdr:col>
      <xdr:colOff>126364</xdr:colOff>
      <xdr:row>39</xdr:row>
      <xdr:rowOff>44450</xdr:rowOff>
    </xdr:to>
    <xdr:cxnSp macro="">
      <xdr:nvCxnSpPr>
        <xdr:cNvPr id="522" name="直線コネクタ 521"/>
        <xdr:cNvCxnSpPr/>
      </xdr:nvCxnSpPr>
      <xdr:spPr>
        <a:xfrm flipV="1">
          <a:off x="16317595" y="6213091"/>
          <a:ext cx="1269" cy="51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159018</xdr:rowOff>
    </xdr:from>
    <xdr:ext cx="534377" cy="259045"/>
    <xdr:sp macro="" textlink="">
      <xdr:nvSpPr>
        <xdr:cNvPr id="525" name="災害復旧事業費最大値テキスト"/>
        <xdr:cNvSpPr txBox="1"/>
      </xdr:nvSpPr>
      <xdr:spPr>
        <a:xfrm>
          <a:off x="16370300" y="59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40891</xdr:rowOff>
    </xdr:from>
    <xdr:to>
      <xdr:col>86</xdr:col>
      <xdr:colOff>25400</xdr:colOff>
      <xdr:row>36</xdr:row>
      <xdr:rowOff>40891</xdr:rowOff>
    </xdr:to>
    <xdr:cxnSp macro="">
      <xdr:nvCxnSpPr>
        <xdr:cNvPr id="526" name="直線コネクタ 525"/>
        <xdr:cNvCxnSpPr/>
      </xdr:nvCxnSpPr>
      <xdr:spPr>
        <a:xfrm>
          <a:off x="16230600" y="621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68407</xdr:rowOff>
    </xdr:from>
    <xdr:to>
      <xdr:col>85</xdr:col>
      <xdr:colOff>127000</xdr:colOff>
      <xdr:row>36</xdr:row>
      <xdr:rowOff>40891</xdr:rowOff>
    </xdr:to>
    <xdr:cxnSp macro="">
      <xdr:nvCxnSpPr>
        <xdr:cNvPr id="527" name="直線コネクタ 526"/>
        <xdr:cNvCxnSpPr/>
      </xdr:nvCxnSpPr>
      <xdr:spPr>
        <a:xfrm>
          <a:off x="15481300" y="6069157"/>
          <a:ext cx="8382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88640</xdr:rowOff>
    </xdr:from>
    <xdr:ext cx="469744" cy="259045"/>
    <xdr:sp macro="" textlink="">
      <xdr:nvSpPr>
        <xdr:cNvPr id="528" name="災害復旧事業費平均値テキスト"/>
        <xdr:cNvSpPr txBox="1"/>
      </xdr:nvSpPr>
      <xdr:spPr>
        <a:xfrm>
          <a:off x="16370300" y="6603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110213</xdr:rowOff>
    </xdr:from>
    <xdr:to>
      <xdr:col>85</xdr:col>
      <xdr:colOff>177800</xdr:colOff>
      <xdr:row>39</xdr:row>
      <xdr:rowOff>40363</xdr:rowOff>
    </xdr:to>
    <xdr:sp macro="" textlink="">
      <xdr:nvSpPr>
        <xdr:cNvPr id="529" name="フローチャート: 判断 528"/>
        <xdr:cNvSpPr/>
      </xdr:nvSpPr>
      <xdr:spPr>
        <a:xfrm>
          <a:off x="16268700" y="6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144470</xdr:rowOff>
    </xdr:from>
    <xdr:to>
      <xdr:col>81</xdr:col>
      <xdr:colOff>50800</xdr:colOff>
      <xdr:row>35</xdr:row>
      <xdr:rowOff>68407</xdr:rowOff>
    </xdr:to>
    <xdr:cxnSp macro="">
      <xdr:nvCxnSpPr>
        <xdr:cNvPr id="530" name="直線コネクタ 529"/>
        <xdr:cNvCxnSpPr/>
      </xdr:nvCxnSpPr>
      <xdr:spPr>
        <a:xfrm>
          <a:off x="14592300" y="5459420"/>
          <a:ext cx="889000" cy="60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89136</xdr:rowOff>
    </xdr:from>
    <xdr:to>
      <xdr:col>81</xdr:col>
      <xdr:colOff>101600</xdr:colOff>
      <xdr:row>39</xdr:row>
      <xdr:rowOff>19286</xdr:rowOff>
    </xdr:to>
    <xdr:sp macro="" textlink="">
      <xdr:nvSpPr>
        <xdr:cNvPr id="531" name="フローチャート: 判断 530"/>
        <xdr:cNvSpPr/>
      </xdr:nvSpPr>
      <xdr:spPr>
        <a:xfrm>
          <a:off x="15430500" y="66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10413</xdr:rowOff>
    </xdr:from>
    <xdr:ext cx="469744" cy="259045"/>
    <xdr:sp macro="" textlink="">
      <xdr:nvSpPr>
        <xdr:cNvPr id="532" name="テキスト ボックス 531"/>
        <xdr:cNvSpPr txBox="1"/>
      </xdr:nvSpPr>
      <xdr:spPr>
        <a:xfrm>
          <a:off x="15246428" y="669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144470</xdr:rowOff>
    </xdr:from>
    <xdr:to>
      <xdr:col>76</xdr:col>
      <xdr:colOff>114300</xdr:colOff>
      <xdr:row>33</xdr:row>
      <xdr:rowOff>92692</xdr:rowOff>
    </xdr:to>
    <xdr:cxnSp macro="">
      <xdr:nvCxnSpPr>
        <xdr:cNvPr id="533" name="直線コネクタ 532"/>
        <xdr:cNvCxnSpPr/>
      </xdr:nvCxnSpPr>
      <xdr:spPr>
        <a:xfrm flipV="1">
          <a:off x="13703300" y="5459420"/>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132288</xdr:rowOff>
    </xdr:from>
    <xdr:to>
      <xdr:col>76</xdr:col>
      <xdr:colOff>165100</xdr:colOff>
      <xdr:row>39</xdr:row>
      <xdr:rowOff>62438</xdr:rowOff>
    </xdr:to>
    <xdr:sp macro="" textlink="">
      <xdr:nvSpPr>
        <xdr:cNvPr id="534" name="フローチャート: 判断 533"/>
        <xdr:cNvSpPr/>
      </xdr:nvSpPr>
      <xdr:spPr>
        <a:xfrm>
          <a:off x="145415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53565</xdr:rowOff>
    </xdr:from>
    <xdr:ext cx="469744" cy="259045"/>
    <xdr:sp macro="" textlink="">
      <xdr:nvSpPr>
        <xdr:cNvPr id="535" name="テキスト ボックス 534"/>
        <xdr:cNvSpPr txBox="1"/>
      </xdr:nvSpPr>
      <xdr:spPr>
        <a:xfrm>
          <a:off x="14357428" y="67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92692</xdr:rowOff>
    </xdr:from>
    <xdr:to>
      <xdr:col>71</xdr:col>
      <xdr:colOff>177800</xdr:colOff>
      <xdr:row>33</xdr:row>
      <xdr:rowOff>148249</xdr:rowOff>
    </xdr:to>
    <xdr:cxnSp macro="">
      <xdr:nvCxnSpPr>
        <xdr:cNvPr id="536" name="直線コネクタ 535"/>
        <xdr:cNvCxnSpPr/>
      </xdr:nvCxnSpPr>
      <xdr:spPr>
        <a:xfrm flipV="1">
          <a:off x="12814300" y="5750542"/>
          <a:ext cx="889000" cy="5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139695</xdr:rowOff>
    </xdr:from>
    <xdr:to>
      <xdr:col>72</xdr:col>
      <xdr:colOff>38100</xdr:colOff>
      <xdr:row>39</xdr:row>
      <xdr:rowOff>69845</xdr:rowOff>
    </xdr:to>
    <xdr:sp macro="" textlink="">
      <xdr:nvSpPr>
        <xdr:cNvPr id="537" name="フローチャート: 判断 536"/>
        <xdr:cNvSpPr/>
      </xdr:nvSpPr>
      <xdr:spPr>
        <a:xfrm>
          <a:off x="13652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60972</xdr:rowOff>
    </xdr:from>
    <xdr:ext cx="469744" cy="259045"/>
    <xdr:sp macro="" textlink="">
      <xdr:nvSpPr>
        <xdr:cNvPr id="538" name="テキスト ボックス 537"/>
        <xdr:cNvSpPr txBox="1"/>
      </xdr:nvSpPr>
      <xdr:spPr>
        <a:xfrm>
          <a:off x="13468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148519</xdr:rowOff>
    </xdr:from>
    <xdr:to>
      <xdr:col>67</xdr:col>
      <xdr:colOff>101600</xdr:colOff>
      <xdr:row>39</xdr:row>
      <xdr:rowOff>78669</xdr:rowOff>
    </xdr:to>
    <xdr:sp macro="" textlink="">
      <xdr:nvSpPr>
        <xdr:cNvPr id="539" name="フローチャート: 判断 538"/>
        <xdr:cNvSpPr/>
      </xdr:nvSpPr>
      <xdr:spPr>
        <a:xfrm>
          <a:off x="12763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69796</xdr:rowOff>
    </xdr:from>
    <xdr:ext cx="469744" cy="259045"/>
    <xdr:sp macro="" textlink="">
      <xdr:nvSpPr>
        <xdr:cNvPr id="540" name="テキスト ボックス 539"/>
        <xdr:cNvSpPr txBox="1"/>
      </xdr:nvSpPr>
      <xdr:spPr>
        <a:xfrm>
          <a:off x="12579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161541</xdr:rowOff>
    </xdr:from>
    <xdr:to>
      <xdr:col>85</xdr:col>
      <xdr:colOff>177800</xdr:colOff>
      <xdr:row>36</xdr:row>
      <xdr:rowOff>91691</xdr:rowOff>
    </xdr:to>
    <xdr:sp macro="" textlink="">
      <xdr:nvSpPr>
        <xdr:cNvPr id="546" name="楕円 545"/>
        <xdr:cNvSpPr/>
      </xdr:nvSpPr>
      <xdr:spPr>
        <a:xfrm>
          <a:off x="16268700" y="61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114568</xdr:rowOff>
    </xdr:from>
    <xdr:ext cx="534377" cy="259045"/>
    <xdr:sp macro="" textlink="">
      <xdr:nvSpPr>
        <xdr:cNvPr id="547" name="災害復旧事業費該当値テキスト"/>
        <xdr:cNvSpPr txBox="1"/>
      </xdr:nvSpPr>
      <xdr:spPr>
        <a:xfrm>
          <a:off x="16370300" y="61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17607</xdr:rowOff>
    </xdr:from>
    <xdr:to>
      <xdr:col>81</xdr:col>
      <xdr:colOff>101600</xdr:colOff>
      <xdr:row>35</xdr:row>
      <xdr:rowOff>119207</xdr:rowOff>
    </xdr:to>
    <xdr:sp macro="" textlink="">
      <xdr:nvSpPr>
        <xdr:cNvPr id="548" name="楕円 547"/>
        <xdr:cNvSpPr/>
      </xdr:nvSpPr>
      <xdr:spPr>
        <a:xfrm>
          <a:off x="15430500" y="60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135734</xdr:rowOff>
    </xdr:from>
    <xdr:ext cx="534377" cy="259045"/>
    <xdr:sp macro="" textlink="">
      <xdr:nvSpPr>
        <xdr:cNvPr id="549" name="テキスト ボックス 548"/>
        <xdr:cNvSpPr txBox="1"/>
      </xdr:nvSpPr>
      <xdr:spPr>
        <a:xfrm>
          <a:off x="15214111" y="57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93670</xdr:rowOff>
    </xdr:from>
    <xdr:to>
      <xdr:col>76</xdr:col>
      <xdr:colOff>165100</xdr:colOff>
      <xdr:row>32</xdr:row>
      <xdr:rowOff>23820</xdr:rowOff>
    </xdr:to>
    <xdr:sp macro="" textlink="">
      <xdr:nvSpPr>
        <xdr:cNvPr id="550" name="楕円 549"/>
        <xdr:cNvSpPr/>
      </xdr:nvSpPr>
      <xdr:spPr>
        <a:xfrm>
          <a:off x="14541500" y="54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40347</xdr:rowOff>
    </xdr:from>
    <xdr:ext cx="599010" cy="259045"/>
    <xdr:sp macro="" textlink="">
      <xdr:nvSpPr>
        <xdr:cNvPr id="551" name="テキスト ボックス 550"/>
        <xdr:cNvSpPr txBox="1"/>
      </xdr:nvSpPr>
      <xdr:spPr>
        <a:xfrm>
          <a:off x="14292795" y="51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41892</xdr:rowOff>
    </xdr:from>
    <xdr:to>
      <xdr:col>72</xdr:col>
      <xdr:colOff>38100</xdr:colOff>
      <xdr:row>33</xdr:row>
      <xdr:rowOff>143492</xdr:rowOff>
    </xdr:to>
    <xdr:sp macro="" textlink="">
      <xdr:nvSpPr>
        <xdr:cNvPr id="552" name="楕円 551"/>
        <xdr:cNvSpPr/>
      </xdr:nvSpPr>
      <xdr:spPr>
        <a:xfrm>
          <a:off x="13652500" y="56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160019</xdr:rowOff>
    </xdr:from>
    <xdr:ext cx="599010" cy="259045"/>
    <xdr:sp macro="" textlink="">
      <xdr:nvSpPr>
        <xdr:cNvPr id="553" name="テキスト ボックス 552"/>
        <xdr:cNvSpPr txBox="1"/>
      </xdr:nvSpPr>
      <xdr:spPr>
        <a:xfrm>
          <a:off x="13403795" y="54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97449</xdr:rowOff>
    </xdr:from>
    <xdr:to>
      <xdr:col>67</xdr:col>
      <xdr:colOff>101600</xdr:colOff>
      <xdr:row>34</xdr:row>
      <xdr:rowOff>27599</xdr:rowOff>
    </xdr:to>
    <xdr:sp macro="" textlink="">
      <xdr:nvSpPr>
        <xdr:cNvPr id="554" name="楕円 553"/>
        <xdr:cNvSpPr/>
      </xdr:nvSpPr>
      <xdr:spPr>
        <a:xfrm>
          <a:off x="12763500" y="57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44126</xdr:rowOff>
    </xdr:from>
    <xdr:ext cx="599010" cy="259045"/>
    <xdr:sp macro="" textlink="">
      <xdr:nvSpPr>
        <xdr:cNvPr id="555" name="テキスト ボックス 554"/>
        <xdr:cNvSpPr txBox="1"/>
      </xdr:nvSpPr>
      <xdr:spPr>
        <a:xfrm>
          <a:off x="12514795" y="553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133002</xdr:rowOff>
    </xdr:from>
    <xdr:to>
      <xdr:col>85</xdr:col>
      <xdr:colOff>126364</xdr:colOff>
      <xdr:row>78</xdr:row>
      <xdr:rowOff>712</xdr:rowOff>
    </xdr:to>
    <xdr:cxnSp macro="">
      <xdr:nvCxnSpPr>
        <xdr:cNvPr id="628" name="直線コネクタ 627"/>
        <xdr:cNvCxnSpPr/>
      </xdr:nvCxnSpPr>
      <xdr:spPr>
        <a:xfrm flipV="1">
          <a:off x="16317595" y="12648852"/>
          <a:ext cx="1269" cy="72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4539</xdr:rowOff>
    </xdr:from>
    <xdr:ext cx="534377" cy="259045"/>
    <xdr:sp macro="" textlink="">
      <xdr:nvSpPr>
        <xdr:cNvPr id="629" name="公債費最小値テキスト"/>
        <xdr:cNvSpPr txBox="1"/>
      </xdr:nvSpPr>
      <xdr:spPr>
        <a:xfrm>
          <a:off x="16370300" y="133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712</xdr:rowOff>
    </xdr:from>
    <xdr:to>
      <xdr:col>86</xdr:col>
      <xdr:colOff>25400</xdr:colOff>
      <xdr:row>78</xdr:row>
      <xdr:rowOff>712</xdr:rowOff>
    </xdr:to>
    <xdr:cxnSp macro="">
      <xdr:nvCxnSpPr>
        <xdr:cNvPr id="630" name="直線コネクタ 629"/>
        <xdr:cNvCxnSpPr/>
      </xdr:nvCxnSpPr>
      <xdr:spPr>
        <a:xfrm>
          <a:off x="16230600" y="1337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79679</xdr:rowOff>
    </xdr:from>
    <xdr:ext cx="599010" cy="259045"/>
    <xdr:sp macro="" textlink="">
      <xdr:nvSpPr>
        <xdr:cNvPr id="631" name="公債費最大値テキスト"/>
        <xdr:cNvSpPr txBox="1"/>
      </xdr:nvSpPr>
      <xdr:spPr>
        <a:xfrm>
          <a:off x="16370300" y="124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133002</xdr:rowOff>
    </xdr:from>
    <xdr:to>
      <xdr:col>86</xdr:col>
      <xdr:colOff>25400</xdr:colOff>
      <xdr:row>73</xdr:row>
      <xdr:rowOff>133002</xdr:rowOff>
    </xdr:to>
    <xdr:cxnSp macro="">
      <xdr:nvCxnSpPr>
        <xdr:cNvPr id="632" name="直線コネクタ 631"/>
        <xdr:cNvCxnSpPr/>
      </xdr:nvCxnSpPr>
      <xdr:spPr>
        <a:xfrm>
          <a:off x="16230600" y="1264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109082</xdr:rowOff>
    </xdr:from>
    <xdr:to>
      <xdr:col>85</xdr:col>
      <xdr:colOff>127000</xdr:colOff>
      <xdr:row>76</xdr:row>
      <xdr:rowOff>139373</xdr:rowOff>
    </xdr:to>
    <xdr:cxnSp macro="">
      <xdr:nvCxnSpPr>
        <xdr:cNvPr id="633" name="直線コネクタ 632"/>
        <xdr:cNvCxnSpPr/>
      </xdr:nvCxnSpPr>
      <xdr:spPr>
        <a:xfrm>
          <a:off x="15481300" y="12110582"/>
          <a:ext cx="838200" cy="10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52326</xdr:rowOff>
    </xdr:from>
    <xdr:ext cx="534377" cy="259045"/>
    <xdr:sp macro="" textlink="">
      <xdr:nvSpPr>
        <xdr:cNvPr id="634" name="公債費平均値テキスト"/>
        <xdr:cNvSpPr txBox="1"/>
      </xdr:nvSpPr>
      <xdr:spPr>
        <a:xfrm>
          <a:off x="16370300" y="12911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29449</xdr:rowOff>
    </xdr:from>
    <xdr:to>
      <xdr:col>85</xdr:col>
      <xdr:colOff>177800</xdr:colOff>
      <xdr:row>76</xdr:row>
      <xdr:rowOff>131049</xdr:rowOff>
    </xdr:to>
    <xdr:sp macro="" textlink="">
      <xdr:nvSpPr>
        <xdr:cNvPr id="635" name="フローチャート: 判断 634"/>
        <xdr:cNvSpPr/>
      </xdr:nvSpPr>
      <xdr:spPr>
        <a:xfrm>
          <a:off x="16268700" y="130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109082</xdr:rowOff>
    </xdr:from>
    <xdr:to>
      <xdr:col>81</xdr:col>
      <xdr:colOff>50800</xdr:colOff>
      <xdr:row>76</xdr:row>
      <xdr:rowOff>148554</xdr:rowOff>
    </xdr:to>
    <xdr:cxnSp macro="">
      <xdr:nvCxnSpPr>
        <xdr:cNvPr id="636" name="直線コネクタ 635"/>
        <xdr:cNvCxnSpPr/>
      </xdr:nvCxnSpPr>
      <xdr:spPr>
        <a:xfrm flipV="1">
          <a:off x="14592300" y="12110582"/>
          <a:ext cx="889000" cy="10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29372</xdr:rowOff>
    </xdr:from>
    <xdr:to>
      <xdr:col>81</xdr:col>
      <xdr:colOff>101600</xdr:colOff>
      <xdr:row>76</xdr:row>
      <xdr:rowOff>130972</xdr:rowOff>
    </xdr:to>
    <xdr:sp macro="" textlink="">
      <xdr:nvSpPr>
        <xdr:cNvPr id="637" name="フローチャート: 判断 636"/>
        <xdr:cNvSpPr/>
      </xdr:nvSpPr>
      <xdr:spPr>
        <a:xfrm>
          <a:off x="154305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122099</xdr:rowOff>
    </xdr:from>
    <xdr:ext cx="534377" cy="259045"/>
    <xdr:sp macro="" textlink="">
      <xdr:nvSpPr>
        <xdr:cNvPr id="638" name="テキスト ボックス 637"/>
        <xdr:cNvSpPr txBox="1"/>
      </xdr:nvSpPr>
      <xdr:spPr>
        <a:xfrm>
          <a:off x="15214111" y="131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148554</xdr:rowOff>
    </xdr:from>
    <xdr:to>
      <xdr:col>76</xdr:col>
      <xdr:colOff>114300</xdr:colOff>
      <xdr:row>77</xdr:row>
      <xdr:rowOff>17276</xdr:rowOff>
    </xdr:to>
    <xdr:cxnSp macro="">
      <xdr:nvCxnSpPr>
        <xdr:cNvPr id="639" name="直線コネクタ 638"/>
        <xdr:cNvCxnSpPr/>
      </xdr:nvCxnSpPr>
      <xdr:spPr>
        <a:xfrm flipV="1">
          <a:off x="13703300" y="13178754"/>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33998</xdr:rowOff>
    </xdr:from>
    <xdr:to>
      <xdr:col>76</xdr:col>
      <xdr:colOff>165100</xdr:colOff>
      <xdr:row>77</xdr:row>
      <xdr:rowOff>135598</xdr:rowOff>
    </xdr:to>
    <xdr:sp macro="" textlink="">
      <xdr:nvSpPr>
        <xdr:cNvPr id="640" name="フローチャート: 判断 639"/>
        <xdr:cNvSpPr/>
      </xdr:nvSpPr>
      <xdr:spPr>
        <a:xfrm>
          <a:off x="14541500" y="132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126725</xdr:rowOff>
    </xdr:from>
    <xdr:ext cx="534377" cy="259045"/>
    <xdr:sp macro="" textlink="">
      <xdr:nvSpPr>
        <xdr:cNvPr id="641" name="テキスト ボックス 640"/>
        <xdr:cNvSpPr txBox="1"/>
      </xdr:nvSpPr>
      <xdr:spPr>
        <a:xfrm>
          <a:off x="14325111" y="133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17276</xdr:rowOff>
    </xdr:from>
    <xdr:to>
      <xdr:col>71</xdr:col>
      <xdr:colOff>177800</xdr:colOff>
      <xdr:row>77</xdr:row>
      <xdr:rowOff>17613</xdr:rowOff>
    </xdr:to>
    <xdr:cxnSp macro="">
      <xdr:nvCxnSpPr>
        <xdr:cNvPr id="642" name="直線コネクタ 641"/>
        <xdr:cNvCxnSpPr/>
      </xdr:nvCxnSpPr>
      <xdr:spPr>
        <a:xfrm flipV="1">
          <a:off x="12814300" y="1321892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29029</xdr:rowOff>
    </xdr:from>
    <xdr:to>
      <xdr:col>72</xdr:col>
      <xdr:colOff>38100</xdr:colOff>
      <xdr:row>77</xdr:row>
      <xdr:rowOff>130629</xdr:rowOff>
    </xdr:to>
    <xdr:sp macro="" textlink="">
      <xdr:nvSpPr>
        <xdr:cNvPr id="643" name="フローチャート: 判断 642"/>
        <xdr:cNvSpPr/>
      </xdr:nvSpPr>
      <xdr:spPr>
        <a:xfrm>
          <a:off x="13652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121756</xdr:rowOff>
    </xdr:from>
    <xdr:ext cx="534377" cy="259045"/>
    <xdr:sp macro="" textlink="">
      <xdr:nvSpPr>
        <xdr:cNvPr id="644" name="テキスト ボックス 643"/>
        <xdr:cNvSpPr txBox="1"/>
      </xdr:nvSpPr>
      <xdr:spPr>
        <a:xfrm>
          <a:off x="13436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24533</xdr:rowOff>
    </xdr:from>
    <xdr:to>
      <xdr:col>67</xdr:col>
      <xdr:colOff>101600</xdr:colOff>
      <xdr:row>77</xdr:row>
      <xdr:rowOff>126133</xdr:rowOff>
    </xdr:to>
    <xdr:sp macro="" textlink="">
      <xdr:nvSpPr>
        <xdr:cNvPr id="645" name="フローチャート: 判断 644"/>
        <xdr:cNvSpPr/>
      </xdr:nvSpPr>
      <xdr:spPr>
        <a:xfrm>
          <a:off x="12763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117260</xdr:rowOff>
    </xdr:from>
    <xdr:ext cx="534377" cy="259045"/>
    <xdr:sp macro="" textlink="">
      <xdr:nvSpPr>
        <xdr:cNvPr id="646" name="テキスト ボックス 645"/>
        <xdr:cNvSpPr txBox="1"/>
      </xdr:nvSpPr>
      <xdr:spPr>
        <a:xfrm>
          <a:off x="12547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88573</xdr:rowOff>
    </xdr:from>
    <xdr:to>
      <xdr:col>85</xdr:col>
      <xdr:colOff>177800</xdr:colOff>
      <xdr:row>77</xdr:row>
      <xdr:rowOff>18723</xdr:rowOff>
    </xdr:to>
    <xdr:sp macro="" textlink="">
      <xdr:nvSpPr>
        <xdr:cNvPr id="652" name="楕円 651"/>
        <xdr:cNvSpPr/>
      </xdr:nvSpPr>
      <xdr:spPr>
        <a:xfrm>
          <a:off x="16268700" y="131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67000</xdr:rowOff>
    </xdr:from>
    <xdr:ext cx="534377" cy="259045"/>
    <xdr:sp macro="" textlink="">
      <xdr:nvSpPr>
        <xdr:cNvPr id="653" name="公債費該当値テキスト"/>
        <xdr:cNvSpPr txBox="1"/>
      </xdr:nvSpPr>
      <xdr:spPr>
        <a:xfrm>
          <a:off x="16370300" y="130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58282</xdr:rowOff>
    </xdr:from>
    <xdr:to>
      <xdr:col>81</xdr:col>
      <xdr:colOff>101600</xdr:colOff>
      <xdr:row>70</xdr:row>
      <xdr:rowOff>159882</xdr:rowOff>
    </xdr:to>
    <xdr:sp macro="" textlink="">
      <xdr:nvSpPr>
        <xdr:cNvPr id="654" name="楕円 653"/>
        <xdr:cNvSpPr/>
      </xdr:nvSpPr>
      <xdr:spPr>
        <a:xfrm>
          <a:off x="15430500" y="12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4959</xdr:rowOff>
    </xdr:from>
    <xdr:ext cx="599010" cy="259045"/>
    <xdr:sp macro="" textlink="">
      <xdr:nvSpPr>
        <xdr:cNvPr id="655" name="テキスト ボックス 654"/>
        <xdr:cNvSpPr txBox="1"/>
      </xdr:nvSpPr>
      <xdr:spPr>
        <a:xfrm>
          <a:off x="15181795" y="118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97754</xdr:rowOff>
    </xdr:from>
    <xdr:to>
      <xdr:col>76</xdr:col>
      <xdr:colOff>165100</xdr:colOff>
      <xdr:row>77</xdr:row>
      <xdr:rowOff>27904</xdr:rowOff>
    </xdr:to>
    <xdr:sp macro="" textlink="">
      <xdr:nvSpPr>
        <xdr:cNvPr id="656" name="楕円 655"/>
        <xdr:cNvSpPr/>
      </xdr:nvSpPr>
      <xdr:spPr>
        <a:xfrm>
          <a:off x="14541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44431</xdr:rowOff>
    </xdr:from>
    <xdr:ext cx="534377" cy="259045"/>
    <xdr:sp macro="" textlink="">
      <xdr:nvSpPr>
        <xdr:cNvPr id="657" name="テキスト ボックス 656"/>
        <xdr:cNvSpPr txBox="1"/>
      </xdr:nvSpPr>
      <xdr:spPr>
        <a:xfrm>
          <a:off x="14325111" y="129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137926</xdr:rowOff>
    </xdr:from>
    <xdr:to>
      <xdr:col>72</xdr:col>
      <xdr:colOff>38100</xdr:colOff>
      <xdr:row>77</xdr:row>
      <xdr:rowOff>68076</xdr:rowOff>
    </xdr:to>
    <xdr:sp macro="" textlink="">
      <xdr:nvSpPr>
        <xdr:cNvPr id="658" name="楕円 657"/>
        <xdr:cNvSpPr/>
      </xdr:nvSpPr>
      <xdr:spPr>
        <a:xfrm>
          <a:off x="13652500" y="131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84604</xdr:rowOff>
    </xdr:from>
    <xdr:ext cx="534377" cy="259045"/>
    <xdr:sp macro="" textlink="">
      <xdr:nvSpPr>
        <xdr:cNvPr id="659" name="テキスト ボックス 658"/>
        <xdr:cNvSpPr txBox="1"/>
      </xdr:nvSpPr>
      <xdr:spPr>
        <a:xfrm>
          <a:off x="13436111" y="129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138263</xdr:rowOff>
    </xdr:from>
    <xdr:to>
      <xdr:col>67</xdr:col>
      <xdr:colOff>101600</xdr:colOff>
      <xdr:row>77</xdr:row>
      <xdr:rowOff>68413</xdr:rowOff>
    </xdr:to>
    <xdr:sp macro="" textlink="">
      <xdr:nvSpPr>
        <xdr:cNvPr id="660" name="楕円 659"/>
        <xdr:cNvSpPr/>
      </xdr:nvSpPr>
      <xdr:spPr>
        <a:xfrm>
          <a:off x="12763500" y="131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84939</xdr:rowOff>
    </xdr:from>
    <xdr:ext cx="534377" cy="259045"/>
    <xdr:sp macro="" textlink="">
      <xdr:nvSpPr>
        <xdr:cNvPr id="661" name="テキスト ボックス 660"/>
        <xdr:cNvSpPr txBox="1"/>
      </xdr:nvSpPr>
      <xdr:spPr>
        <a:xfrm>
          <a:off x="12547111" y="129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153654</xdr:rowOff>
    </xdr:from>
    <xdr:to>
      <xdr:col>85</xdr:col>
      <xdr:colOff>126364</xdr:colOff>
      <xdr:row>98</xdr:row>
      <xdr:rowOff>123250</xdr:rowOff>
    </xdr:to>
    <xdr:cxnSp macro="">
      <xdr:nvCxnSpPr>
        <xdr:cNvPr id="683" name="直線コネクタ 682"/>
        <xdr:cNvCxnSpPr/>
      </xdr:nvCxnSpPr>
      <xdr:spPr>
        <a:xfrm flipV="1">
          <a:off x="16317595" y="16269954"/>
          <a:ext cx="1269" cy="655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127077</xdr:rowOff>
    </xdr:from>
    <xdr:ext cx="469744" cy="259045"/>
    <xdr:sp macro="" textlink="">
      <xdr:nvSpPr>
        <xdr:cNvPr id="684" name="積立金最小値テキスト"/>
        <xdr:cNvSpPr txBox="1"/>
      </xdr:nvSpPr>
      <xdr:spPr>
        <a:xfrm>
          <a:off x="16370300" y="16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123250</xdr:rowOff>
    </xdr:from>
    <xdr:to>
      <xdr:col>86</xdr:col>
      <xdr:colOff>25400</xdr:colOff>
      <xdr:row>98</xdr:row>
      <xdr:rowOff>123250</xdr:rowOff>
    </xdr:to>
    <xdr:cxnSp macro="">
      <xdr:nvCxnSpPr>
        <xdr:cNvPr id="685" name="直線コネクタ 684"/>
        <xdr:cNvCxnSpPr/>
      </xdr:nvCxnSpPr>
      <xdr:spPr>
        <a:xfrm>
          <a:off x="16230600" y="1692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100331</xdr:rowOff>
    </xdr:from>
    <xdr:ext cx="534377" cy="259045"/>
    <xdr:sp macro="" textlink="">
      <xdr:nvSpPr>
        <xdr:cNvPr id="686" name="積立金最大値テキスト"/>
        <xdr:cNvSpPr txBox="1"/>
      </xdr:nvSpPr>
      <xdr:spPr>
        <a:xfrm>
          <a:off x="16370300" y="160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153654</xdr:rowOff>
    </xdr:from>
    <xdr:to>
      <xdr:col>86</xdr:col>
      <xdr:colOff>25400</xdr:colOff>
      <xdr:row>94</xdr:row>
      <xdr:rowOff>153654</xdr:rowOff>
    </xdr:to>
    <xdr:cxnSp macro="">
      <xdr:nvCxnSpPr>
        <xdr:cNvPr id="687" name="直線コネクタ 686"/>
        <xdr:cNvCxnSpPr/>
      </xdr:nvCxnSpPr>
      <xdr:spPr>
        <a:xfrm>
          <a:off x="16230600" y="1626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153654</xdr:rowOff>
    </xdr:from>
    <xdr:to>
      <xdr:col>85</xdr:col>
      <xdr:colOff>127000</xdr:colOff>
      <xdr:row>96</xdr:row>
      <xdr:rowOff>113182</xdr:rowOff>
    </xdr:to>
    <xdr:cxnSp macro="">
      <xdr:nvCxnSpPr>
        <xdr:cNvPr id="688" name="直線コネクタ 687"/>
        <xdr:cNvCxnSpPr/>
      </xdr:nvCxnSpPr>
      <xdr:spPr>
        <a:xfrm flipV="1">
          <a:off x="15481300" y="16269954"/>
          <a:ext cx="838200" cy="30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165946</xdr:rowOff>
    </xdr:from>
    <xdr:ext cx="534377" cy="259045"/>
    <xdr:sp macro="" textlink="">
      <xdr:nvSpPr>
        <xdr:cNvPr id="689" name="積立金平均値テキスト"/>
        <xdr:cNvSpPr txBox="1"/>
      </xdr:nvSpPr>
      <xdr:spPr>
        <a:xfrm>
          <a:off x="16370300" y="16625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16069</xdr:rowOff>
    </xdr:from>
    <xdr:to>
      <xdr:col>85</xdr:col>
      <xdr:colOff>177800</xdr:colOff>
      <xdr:row>97</xdr:row>
      <xdr:rowOff>117669</xdr:rowOff>
    </xdr:to>
    <xdr:sp macro="" textlink="">
      <xdr:nvSpPr>
        <xdr:cNvPr id="690" name="フローチャート: 判断 689"/>
        <xdr:cNvSpPr/>
      </xdr:nvSpPr>
      <xdr:spPr>
        <a:xfrm>
          <a:off x="16268700" y="1664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122391</xdr:rowOff>
    </xdr:from>
    <xdr:to>
      <xdr:col>81</xdr:col>
      <xdr:colOff>50800</xdr:colOff>
      <xdr:row>96</xdr:row>
      <xdr:rowOff>113182</xdr:rowOff>
    </xdr:to>
    <xdr:cxnSp macro="">
      <xdr:nvCxnSpPr>
        <xdr:cNvPr id="691" name="直線コネクタ 690"/>
        <xdr:cNvCxnSpPr/>
      </xdr:nvCxnSpPr>
      <xdr:spPr>
        <a:xfrm>
          <a:off x="14592300" y="16238691"/>
          <a:ext cx="889000" cy="3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145473</xdr:rowOff>
    </xdr:from>
    <xdr:to>
      <xdr:col>81</xdr:col>
      <xdr:colOff>101600</xdr:colOff>
      <xdr:row>97</xdr:row>
      <xdr:rowOff>75623</xdr:rowOff>
    </xdr:to>
    <xdr:sp macro="" textlink="">
      <xdr:nvSpPr>
        <xdr:cNvPr id="692" name="フローチャート: 判断 691"/>
        <xdr:cNvSpPr/>
      </xdr:nvSpPr>
      <xdr:spPr>
        <a:xfrm>
          <a:off x="15430500" y="166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66750</xdr:rowOff>
    </xdr:from>
    <xdr:ext cx="534377" cy="259045"/>
    <xdr:sp macro="" textlink="">
      <xdr:nvSpPr>
        <xdr:cNvPr id="693" name="テキスト ボックス 692"/>
        <xdr:cNvSpPr txBox="1"/>
      </xdr:nvSpPr>
      <xdr:spPr>
        <a:xfrm>
          <a:off x="15214111" y="166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59196</xdr:rowOff>
    </xdr:from>
    <xdr:to>
      <xdr:col>76</xdr:col>
      <xdr:colOff>114300</xdr:colOff>
      <xdr:row>94</xdr:row>
      <xdr:rowOff>122391</xdr:rowOff>
    </xdr:to>
    <xdr:cxnSp macro="">
      <xdr:nvCxnSpPr>
        <xdr:cNvPr id="694" name="直線コネクタ 693"/>
        <xdr:cNvCxnSpPr/>
      </xdr:nvCxnSpPr>
      <xdr:spPr>
        <a:xfrm>
          <a:off x="13703300" y="15489696"/>
          <a:ext cx="889000" cy="7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106886</xdr:rowOff>
    </xdr:from>
    <xdr:to>
      <xdr:col>76</xdr:col>
      <xdr:colOff>165100</xdr:colOff>
      <xdr:row>98</xdr:row>
      <xdr:rowOff>37036</xdr:rowOff>
    </xdr:to>
    <xdr:sp macro="" textlink="">
      <xdr:nvSpPr>
        <xdr:cNvPr id="695" name="フローチャート: 判断 694"/>
        <xdr:cNvSpPr/>
      </xdr:nvSpPr>
      <xdr:spPr>
        <a:xfrm>
          <a:off x="14541500" y="1673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28163</xdr:rowOff>
    </xdr:from>
    <xdr:ext cx="534377" cy="259045"/>
    <xdr:sp macro="" textlink="">
      <xdr:nvSpPr>
        <xdr:cNvPr id="696" name="テキスト ボックス 695"/>
        <xdr:cNvSpPr txBox="1"/>
      </xdr:nvSpPr>
      <xdr:spPr>
        <a:xfrm>
          <a:off x="14325111" y="168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59196</xdr:rowOff>
    </xdr:from>
    <xdr:to>
      <xdr:col>71</xdr:col>
      <xdr:colOff>177800</xdr:colOff>
      <xdr:row>92</xdr:row>
      <xdr:rowOff>137999</xdr:rowOff>
    </xdr:to>
    <xdr:cxnSp macro="">
      <xdr:nvCxnSpPr>
        <xdr:cNvPr id="697" name="直線コネクタ 696"/>
        <xdr:cNvCxnSpPr/>
      </xdr:nvCxnSpPr>
      <xdr:spPr>
        <a:xfrm flipV="1">
          <a:off x="12814300" y="15489696"/>
          <a:ext cx="889000" cy="4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135150</xdr:rowOff>
    </xdr:from>
    <xdr:to>
      <xdr:col>72</xdr:col>
      <xdr:colOff>38100</xdr:colOff>
      <xdr:row>98</xdr:row>
      <xdr:rowOff>65300</xdr:rowOff>
    </xdr:to>
    <xdr:sp macro="" textlink="">
      <xdr:nvSpPr>
        <xdr:cNvPr id="698" name="フローチャート: 判断 697"/>
        <xdr:cNvSpPr/>
      </xdr:nvSpPr>
      <xdr:spPr>
        <a:xfrm>
          <a:off x="136525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56427</xdr:rowOff>
    </xdr:from>
    <xdr:ext cx="534377" cy="259045"/>
    <xdr:sp macro="" textlink="">
      <xdr:nvSpPr>
        <xdr:cNvPr id="699" name="テキスト ボックス 698"/>
        <xdr:cNvSpPr txBox="1"/>
      </xdr:nvSpPr>
      <xdr:spPr>
        <a:xfrm>
          <a:off x="13436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120986</xdr:rowOff>
    </xdr:from>
    <xdr:to>
      <xdr:col>67</xdr:col>
      <xdr:colOff>101600</xdr:colOff>
      <xdr:row>98</xdr:row>
      <xdr:rowOff>51136</xdr:rowOff>
    </xdr:to>
    <xdr:sp macro="" textlink="">
      <xdr:nvSpPr>
        <xdr:cNvPr id="700" name="フローチャート: 判断 699"/>
        <xdr:cNvSpPr/>
      </xdr:nvSpPr>
      <xdr:spPr>
        <a:xfrm>
          <a:off x="12763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42263</xdr:rowOff>
    </xdr:from>
    <xdr:ext cx="534377" cy="259045"/>
    <xdr:sp macro="" textlink="">
      <xdr:nvSpPr>
        <xdr:cNvPr id="701" name="テキスト ボックス 700"/>
        <xdr:cNvSpPr txBox="1"/>
      </xdr:nvSpPr>
      <xdr:spPr>
        <a:xfrm>
          <a:off x="12547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102854</xdr:rowOff>
    </xdr:from>
    <xdr:to>
      <xdr:col>85</xdr:col>
      <xdr:colOff>177800</xdr:colOff>
      <xdr:row>95</xdr:row>
      <xdr:rowOff>33004</xdr:rowOff>
    </xdr:to>
    <xdr:sp macro="" textlink="">
      <xdr:nvSpPr>
        <xdr:cNvPr id="707" name="楕円 706"/>
        <xdr:cNvSpPr/>
      </xdr:nvSpPr>
      <xdr:spPr>
        <a:xfrm>
          <a:off x="16268700" y="162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55881</xdr:rowOff>
    </xdr:from>
    <xdr:ext cx="534377" cy="259045"/>
    <xdr:sp macro="" textlink="">
      <xdr:nvSpPr>
        <xdr:cNvPr id="708" name="積立金該当値テキスト"/>
        <xdr:cNvSpPr txBox="1"/>
      </xdr:nvSpPr>
      <xdr:spPr>
        <a:xfrm>
          <a:off x="16370300" y="16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62382</xdr:rowOff>
    </xdr:from>
    <xdr:to>
      <xdr:col>81</xdr:col>
      <xdr:colOff>101600</xdr:colOff>
      <xdr:row>96</xdr:row>
      <xdr:rowOff>163982</xdr:rowOff>
    </xdr:to>
    <xdr:sp macro="" textlink="">
      <xdr:nvSpPr>
        <xdr:cNvPr id="709" name="楕円 708"/>
        <xdr:cNvSpPr/>
      </xdr:nvSpPr>
      <xdr:spPr>
        <a:xfrm>
          <a:off x="15430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9059</xdr:rowOff>
    </xdr:from>
    <xdr:ext cx="534377" cy="259045"/>
    <xdr:sp macro="" textlink="">
      <xdr:nvSpPr>
        <xdr:cNvPr id="710" name="テキスト ボックス 709"/>
        <xdr:cNvSpPr txBox="1"/>
      </xdr:nvSpPr>
      <xdr:spPr>
        <a:xfrm>
          <a:off x="15214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71591</xdr:rowOff>
    </xdr:from>
    <xdr:to>
      <xdr:col>76</xdr:col>
      <xdr:colOff>165100</xdr:colOff>
      <xdr:row>95</xdr:row>
      <xdr:rowOff>1741</xdr:rowOff>
    </xdr:to>
    <xdr:sp macro="" textlink="">
      <xdr:nvSpPr>
        <xdr:cNvPr id="711" name="楕円 710"/>
        <xdr:cNvSpPr/>
      </xdr:nvSpPr>
      <xdr:spPr>
        <a:xfrm>
          <a:off x="14541500" y="161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18268</xdr:rowOff>
    </xdr:from>
    <xdr:ext cx="534377" cy="259045"/>
    <xdr:sp macro="" textlink="">
      <xdr:nvSpPr>
        <xdr:cNvPr id="712" name="テキスト ボックス 711"/>
        <xdr:cNvSpPr txBox="1"/>
      </xdr:nvSpPr>
      <xdr:spPr>
        <a:xfrm>
          <a:off x="14325111" y="159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8396</xdr:rowOff>
    </xdr:from>
    <xdr:to>
      <xdr:col>72</xdr:col>
      <xdr:colOff>38100</xdr:colOff>
      <xdr:row>90</xdr:row>
      <xdr:rowOff>109996</xdr:rowOff>
    </xdr:to>
    <xdr:sp macro="" textlink="">
      <xdr:nvSpPr>
        <xdr:cNvPr id="713" name="楕円 712"/>
        <xdr:cNvSpPr/>
      </xdr:nvSpPr>
      <xdr:spPr>
        <a:xfrm>
          <a:off x="13652500" y="154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126523</xdr:rowOff>
    </xdr:from>
    <xdr:ext cx="599010" cy="259045"/>
    <xdr:sp macro="" textlink="">
      <xdr:nvSpPr>
        <xdr:cNvPr id="714" name="テキスト ボックス 713"/>
        <xdr:cNvSpPr txBox="1"/>
      </xdr:nvSpPr>
      <xdr:spPr>
        <a:xfrm>
          <a:off x="13403795" y="1521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87199</xdr:rowOff>
    </xdr:from>
    <xdr:to>
      <xdr:col>67</xdr:col>
      <xdr:colOff>101600</xdr:colOff>
      <xdr:row>93</xdr:row>
      <xdr:rowOff>17349</xdr:rowOff>
    </xdr:to>
    <xdr:sp macro="" textlink="">
      <xdr:nvSpPr>
        <xdr:cNvPr id="715" name="楕円 714"/>
        <xdr:cNvSpPr/>
      </xdr:nvSpPr>
      <xdr:spPr>
        <a:xfrm>
          <a:off x="12763500" y="15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33876</xdr:rowOff>
    </xdr:from>
    <xdr:ext cx="599010" cy="259045"/>
    <xdr:sp macro="" textlink="">
      <xdr:nvSpPr>
        <xdr:cNvPr id="716" name="テキスト ボックス 715"/>
        <xdr:cNvSpPr txBox="1"/>
      </xdr:nvSpPr>
      <xdr:spPr>
        <a:xfrm>
          <a:off x="12514795" y="1563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133025</xdr:rowOff>
    </xdr:from>
    <xdr:to>
      <xdr:col>116</xdr:col>
      <xdr:colOff>62864</xdr:colOff>
      <xdr:row>38</xdr:row>
      <xdr:rowOff>139700</xdr:rowOff>
    </xdr:to>
    <xdr:cxnSp macro="">
      <xdr:nvCxnSpPr>
        <xdr:cNvPr id="738" name="直線コネクタ 737"/>
        <xdr:cNvCxnSpPr/>
      </xdr:nvCxnSpPr>
      <xdr:spPr>
        <a:xfrm flipV="1">
          <a:off x="22159595" y="5619425"/>
          <a:ext cx="1269" cy="103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79702</xdr:rowOff>
    </xdr:from>
    <xdr:ext cx="534377" cy="259045"/>
    <xdr:sp macro="" textlink="">
      <xdr:nvSpPr>
        <xdr:cNvPr id="741" name="投資及び出資金最大値テキスト"/>
        <xdr:cNvSpPr txBox="1"/>
      </xdr:nvSpPr>
      <xdr:spPr>
        <a:xfrm>
          <a:off x="22212300" y="53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133025</xdr:rowOff>
    </xdr:from>
    <xdr:to>
      <xdr:col>116</xdr:col>
      <xdr:colOff>152400</xdr:colOff>
      <xdr:row>32</xdr:row>
      <xdr:rowOff>133025</xdr:rowOff>
    </xdr:to>
    <xdr:cxnSp macro="">
      <xdr:nvCxnSpPr>
        <xdr:cNvPr id="742" name="直線コネクタ 741"/>
        <xdr:cNvCxnSpPr/>
      </xdr:nvCxnSpPr>
      <xdr:spPr>
        <a:xfrm>
          <a:off x="22072600" y="561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133253</xdr:rowOff>
    </xdr:from>
    <xdr:to>
      <xdr:col>116</xdr:col>
      <xdr:colOff>63500</xdr:colOff>
      <xdr:row>36</xdr:row>
      <xdr:rowOff>26817</xdr:rowOff>
    </xdr:to>
    <xdr:cxnSp macro="">
      <xdr:nvCxnSpPr>
        <xdr:cNvPr id="743" name="直線コネクタ 742"/>
        <xdr:cNvCxnSpPr/>
      </xdr:nvCxnSpPr>
      <xdr:spPr>
        <a:xfrm>
          <a:off x="21323300" y="5962553"/>
          <a:ext cx="838200" cy="2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18315</xdr:rowOff>
    </xdr:from>
    <xdr:ext cx="469744" cy="259045"/>
    <xdr:sp macro="" textlink="">
      <xdr:nvSpPr>
        <xdr:cNvPr id="744" name="投資及び出資金平均値テキスト"/>
        <xdr:cNvSpPr txBox="1"/>
      </xdr:nvSpPr>
      <xdr:spPr>
        <a:xfrm>
          <a:off x="22212300" y="6361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39888</xdr:rowOff>
    </xdr:from>
    <xdr:to>
      <xdr:col>116</xdr:col>
      <xdr:colOff>114300</xdr:colOff>
      <xdr:row>37</xdr:row>
      <xdr:rowOff>141488</xdr:rowOff>
    </xdr:to>
    <xdr:sp macro="" textlink="">
      <xdr:nvSpPr>
        <xdr:cNvPr id="745" name="フローチャート: 判断 744"/>
        <xdr:cNvSpPr/>
      </xdr:nvSpPr>
      <xdr:spPr>
        <a:xfrm>
          <a:off x="221107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98003</xdr:rowOff>
    </xdr:from>
    <xdr:to>
      <xdr:col>111</xdr:col>
      <xdr:colOff>177800</xdr:colOff>
      <xdr:row>34</xdr:row>
      <xdr:rowOff>133253</xdr:rowOff>
    </xdr:to>
    <xdr:cxnSp macro="">
      <xdr:nvCxnSpPr>
        <xdr:cNvPr id="746" name="直線コネクタ 745"/>
        <xdr:cNvCxnSpPr/>
      </xdr:nvCxnSpPr>
      <xdr:spPr>
        <a:xfrm>
          <a:off x="20434300" y="5412953"/>
          <a:ext cx="889000" cy="5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18903</xdr:rowOff>
    </xdr:from>
    <xdr:to>
      <xdr:col>112</xdr:col>
      <xdr:colOff>38100</xdr:colOff>
      <xdr:row>37</xdr:row>
      <xdr:rowOff>120503</xdr:rowOff>
    </xdr:to>
    <xdr:sp macro="" textlink="">
      <xdr:nvSpPr>
        <xdr:cNvPr id="747" name="フローチャート: 判断 746"/>
        <xdr:cNvSpPr/>
      </xdr:nvSpPr>
      <xdr:spPr>
        <a:xfrm>
          <a:off x="212725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111630</xdr:rowOff>
    </xdr:from>
    <xdr:ext cx="469744" cy="259045"/>
    <xdr:sp macro="" textlink="">
      <xdr:nvSpPr>
        <xdr:cNvPr id="748" name="テキスト ボックス 747"/>
        <xdr:cNvSpPr txBox="1"/>
      </xdr:nvSpPr>
      <xdr:spPr>
        <a:xfrm>
          <a:off x="21088428" y="64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98003</xdr:rowOff>
    </xdr:from>
    <xdr:to>
      <xdr:col>107</xdr:col>
      <xdr:colOff>50800</xdr:colOff>
      <xdr:row>35</xdr:row>
      <xdr:rowOff>163749</xdr:rowOff>
    </xdr:to>
    <xdr:cxnSp macro="">
      <xdr:nvCxnSpPr>
        <xdr:cNvPr id="749" name="直線コネクタ 748"/>
        <xdr:cNvCxnSpPr/>
      </xdr:nvCxnSpPr>
      <xdr:spPr>
        <a:xfrm flipV="1">
          <a:off x="19545300" y="5412953"/>
          <a:ext cx="889000" cy="7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58090</xdr:rowOff>
    </xdr:from>
    <xdr:to>
      <xdr:col>102</xdr:col>
      <xdr:colOff>114300</xdr:colOff>
      <xdr:row>35</xdr:row>
      <xdr:rowOff>163749</xdr:rowOff>
    </xdr:to>
    <xdr:cxnSp macro="">
      <xdr:nvCxnSpPr>
        <xdr:cNvPr id="752" name="直線コネクタ 751"/>
        <xdr:cNvCxnSpPr/>
      </xdr:nvCxnSpPr>
      <xdr:spPr>
        <a:xfrm>
          <a:off x="18656300" y="6058840"/>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4" name="テキスト ボックス 753"/>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6" name="テキスト ボックス 755"/>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147467</xdr:rowOff>
    </xdr:from>
    <xdr:to>
      <xdr:col>116</xdr:col>
      <xdr:colOff>114300</xdr:colOff>
      <xdr:row>36</xdr:row>
      <xdr:rowOff>77617</xdr:rowOff>
    </xdr:to>
    <xdr:sp macro="" textlink="">
      <xdr:nvSpPr>
        <xdr:cNvPr id="762" name="楕円 761"/>
        <xdr:cNvSpPr/>
      </xdr:nvSpPr>
      <xdr:spPr>
        <a:xfrm>
          <a:off x="22110700" y="61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170344</xdr:rowOff>
    </xdr:from>
    <xdr:ext cx="469744" cy="259045"/>
    <xdr:sp macro="" textlink="">
      <xdr:nvSpPr>
        <xdr:cNvPr id="763" name="投資及び出資金該当値テキスト"/>
        <xdr:cNvSpPr txBox="1"/>
      </xdr:nvSpPr>
      <xdr:spPr>
        <a:xfrm>
          <a:off x="22212300" y="599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82453</xdr:rowOff>
    </xdr:from>
    <xdr:to>
      <xdr:col>112</xdr:col>
      <xdr:colOff>38100</xdr:colOff>
      <xdr:row>35</xdr:row>
      <xdr:rowOff>12603</xdr:rowOff>
    </xdr:to>
    <xdr:sp macro="" textlink="">
      <xdr:nvSpPr>
        <xdr:cNvPr id="764" name="楕円 763"/>
        <xdr:cNvSpPr/>
      </xdr:nvSpPr>
      <xdr:spPr>
        <a:xfrm>
          <a:off x="21272500" y="59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29130</xdr:rowOff>
    </xdr:from>
    <xdr:ext cx="534377" cy="259045"/>
    <xdr:sp macro="" textlink="">
      <xdr:nvSpPr>
        <xdr:cNvPr id="765" name="テキスト ボックス 764"/>
        <xdr:cNvSpPr txBox="1"/>
      </xdr:nvSpPr>
      <xdr:spPr>
        <a:xfrm>
          <a:off x="21056111" y="56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47203</xdr:rowOff>
    </xdr:from>
    <xdr:to>
      <xdr:col>107</xdr:col>
      <xdr:colOff>101600</xdr:colOff>
      <xdr:row>31</xdr:row>
      <xdr:rowOff>148803</xdr:rowOff>
    </xdr:to>
    <xdr:sp macro="" textlink="">
      <xdr:nvSpPr>
        <xdr:cNvPr id="766" name="楕円 765"/>
        <xdr:cNvSpPr/>
      </xdr:nvSpPr>
      <xdr:spPr>
        <a:xfrm>
          <a:off x="20383500" y="53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165330</xdr:rowOff>
    </xdr:from>
    <xdr:ext cx="534377" cy="259045"/>
    <xdr:sp macro="" textlink="">
      <xdr:nvSpPr>
        <xdr:cNvPr id="767" name="テキスト ボックス 766"/>
        <xdr:cNvSpPr txBox="1"/>
      </xdr:nvSpPr>
      <xdr:spPr>
        <a:xfrm>
          <a:off x="20167111" y="51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112949</xdr:rowOff>
    </xdr:from>
    <xdr:to>
      <xdr:col>102</xdr:col>
      <xdr:colOff>165100</xdr:colOff>
      <xdr:row>36</xdr:row>
      <xdr:rowOff>43099</xdr:rowOff>
    </xdr:to>
    <xdr:sp macro="" textlink="">
      <xdr:nvSpPr>
        <xdr:cNvPr id="768" name="楕円 767"/>
        <xdr:cNvSpPr/>
      </xdr:nvSpPr>
      <xdr:spPr>
        <a:xfrm>
          <a:off x="19494500" y="61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59626</xdr:rowOff>
    </xdr:from>
    <xdr:ext cx="534377" cy="259045"/>
    <xdr:sp macro="" textlink="">
      <xdr:nvSpPr>
        <xdr:cNvPr id="769" name="テキスト ボックス 768"/>
        <xdr:cNvSpPr txBox="1"/>
      </xdr:nvSpPr>
      <xdr:spPr>
        <a:xfrm>
          <a:off x="19278111" y="58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7290</xdr:rowOff>
    </xdr:from>
    <xdr:to>
      <xdr:col>98</xdr:col>
      <xdr:colOff>38100</xdr:colOff>
      <xdr:row>35</xdr:row>
      <xdr:rowOff>108890</xdr:rowOff>
    </xdr:to>
    <xdr:sp macro="" textlink="">
      <xdr:nvSpPr>
        <xdr:cNvPr id="770" name="楕円 769"/>
        <xdr:cNvSpPr/>
      </xdr:nvSpPr>
      <xdr:spPr>
        <a:xfrm>
          <a:off x="186055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125417</xdr:rowOff>
    </xdr:from>
    <xdr:ext cx="534377" cy="259045"/>
    <xdr:sp macro="" textlink="">
      <xdr:nvSpPr>
        <xdr:cNvPr id="771" name="テキスト ボックス 770"/>
        <xdr:cNvSpPr txBox="1"/>
      </xdr:nvSpPr>
      <xdr:spPr>
        <a:xfrm>
          <a:off x="18389111" y="57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65679</xdr:rowOff>
    </xdr:from>
    <xdr:to>
      <xdr:col>116</xdr:col>
      <xdr:colOff>63500</xdr:colOff>
      <xdr:row>56</xdr:row>
      <xdr:rowOff>19822</xdr:rowOff>
    </xdr:to>
    <xdr:cxnSp macro="">
      <xdr:nvCxnSpPr>
        <xdr:cNvPr id="798" name="直線コネクタ 797"/>
        <xdr:cNvCxnSpPr/>
      </xdr:nvCxnSpPr>
      <xdr:spPr>
        <a:xfrm>
          <a:off x="21323300" y="9495429"/>
          <a:ext cx="838200" cy="1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799" name="貸付金平均値テキスト"/>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61519</xdr:rowOff>
    </xdr:from>
    <xdr:to>
      <xdr:col>111</xdr:col>
      <xdr:colOff>177800</xdr:colOff>
      <xdr:row>55</xdr:row>
      <xdr:rowOff>65679</xdr:rowOff>
    </xdr:to>
    <xdr:cxnSp macro="">
      <xdr:nvCxnSpPr>
        <xdr:cNvPr id="801" name="直線コネクタ 800"/>
        <xdr:cNvCxnSpPr/>
      </xdr:nvCxnSpPr>
      <xdr:spPr>
        <a:xfrm>
          <a:off x="20434300" y="949126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3" name="テキスト ボックス 802"/>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37241</xdr:rowOff>
    </xdr:from>
    <xdr:to>
      <xdr:col>107</xdr:col>
      <xdr:colOff>50800</xdr:colOff>
      <xdr:row>55</xdr:row>
      <xdr:rowOff>61519</xdr:rowOff>
    </xdr:to>
    <xdr:cxnSp macro="">
      <xdr:nvCxnSpPr>
        <xdr:cNvPr id="804" name="直線コネクタ 803"/>
        <xdr:cNvCxnSpPr/>
      </xdr:nvCxnSpPr>
      <xdr:spPr>
        <a:xfrm>
          <a:off x="19545300" y="9466991"/>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27361</xdr:rowOff>
    </xdr:from>
    <xdr:to>
      <xdr:col>107</xdr:col>
      <xdr:colOff>101600</xdr:colOff>
      <xdr:row>57</xdr:row>
      <xdr:rowOff>128961</xdr:rowOff>
    </xdr:to>
    <xdr:sp macro="" textlink="">
      <xdr:nvSpPr>
        <xdr:cNvPr id="805" name="フローチャート: 判断 804"/>
        <xdr:cNvSpPr/>
      </xdr:nvSpPr>
      <xdr:spPr>
        <a:xfrm>
          <a:off x="20383500" y="98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120088</xdr:rowOff>
    </xdr:from>
    <xdr:ext cx="469744" cy="259045"/>
    <xdr:sp macro="" textlink="">
      <xdr:nvSpPr>
        <xdr:cNvPr id="806" name="テキスト ボックス 805"/>
        <xdr:cNvSpPr txBox="1"/>
      </xdr:nvSpPr>
      <xdr:spPr>
        <a:xfrm>
          <a:off x="20199428" y="98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35321</xdr:rowOff>
    </xdr:from>
    <xdr:to>
      <xdr:col>102</xdr:col>
      <xdr:colOff>114300</xdr:colOff>
      <xdr:row>55</xdr:row>
      <xdr:rowOff>37241</xdr:rowOff>
    </xdr:to>
    <xdr:cxnSp macro="">
      <xdr:nvCxnSpPr>
        <xdr:cNvPr id="807" name="直線コネクタ 806"/>
        <xdr:cNvCxnSpPr/>
      </xdr:nvCxnSpPr>
      <xdr:spPr>
        <a:xfrm>
          <a:off x="18656300" y="946507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31841</xdr:rowOff>
    </xdr:from>
    <xdr:to>
      <xdr:col>102</xdr:col>
      <xdr:colOff>165100</xdr:colOff>
      <xdr:row>57</xdr:row>
      <xdr:rowOff>133441</xdr:rowOff>
    </xdr:to>
    <xdr:sp macro="" textlink="">
      <xdr:nvSpPr>
        <xdr:cNvPr id="808" name="フローチャート: 判断 807"/>
        <xdr:cNvSpPr/>
      </xdr:nvSpPr>
      <xdr:spPr>
        <a:xfrm>
          <a:off x="19494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124568</xdr:rowOff>
    </xdr:from>
    <xdr:ext cx="469744" cy="259045"/>
    <xdr:sp macro="" textlink="">
      <xdr:nvSpPr>
        <xdr:cNvPr id="809" name="テキスト ボックス 808"/>
        <xdr:cNvSpPr txBox="1"/>
      </xdr:nvSpPr>
      <xdr:spPr>
        <a:xfrm>
          <a:off x="19310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13233</xdr:rowOff>
    </xdr:from>
    <xdr:to>
      <xdr:col>98</xdr:col>
      <xdr:colOff>38100</xdr:colOff>
      <xdr:row>57</xdr:row>
      <xdr:rowOff>114833</xdr:rowOff>
    </xdr:to>
    <xdr:sp macro="" textlink="">
      <xdr:nvSpPr>
        <xdr:cNvPr id="810" name="フローチャート: 判断 809"/>
        <xdr:cNvSpPr/>
      </xdr:nvSpPr>
      <xdr:spPr>
        <a:xfrm>
          <a:off x="18605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105960</xdr:rowOff>
    </xdr:from>
    <xdr:ext cx="469744" cy="259045"/>
    <xdr:sp macro="" textlink="">
      <xdr:nvSpPr>
        <xdr:cNvPr id="811" name="テキスト ボックス 810"/>
        <xdr:cNvSpPr txBox="1"/>
      </xdr:nvSpPr>
      <xdr:spPr>
        <a:xfrm>
          <a:off x="18421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140472</xdr:rowOff>
    </xdr:from>
    <xdr:to>
      <xdr:col>116</xdr:col>
      <xdr:colOff>114300</xdr:colOff>
      <xdr:row>56</xdr:row>
      <xdr:rowOff>70622</xdr:rowOff>
    </xdr:to>
    <xdr:sp macro="" textlink="">
      <xdr:nvSpPr>
        <xdr:cNvPr id="817" name="楕円 816"/>
        <xdr:cNvSpPr/>
      </xdr:nvSpPr>
      <xdr:spPr>
        <a:xfrm>
          <a:off x="22110700" y="95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163349</xdr:rowOff>
    </xdr:from>
    <xdr:ext cx="534377" cy="259045"/>
    <xdr:sp macro="" textlink="">
      <xdr:nvSpPr>
        <xdr:cNvPr id="818" name="貸付金該当値テキスト"/>
        <xdr:cNvSpPr txBox="1"/>
      </xdr:nvSpPr>
      <xdr:spPr>
        <a:xfrm>
          <a:off x="22212300" y="94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14879</xdr:rowOff>
    </xdr:from>
    <xdr:to>
      <xdr:col>112</xdr:col>
      <xdr:colOff>38100</xdr:colOff>
      <xdr:row>55</xdr:row>
      <xdr:rowOff>116479</xdr:rowOff>
    </xdr:to>
    <xdr:sp macro="" textlink="">
      <xdr:nvSpPr>
        <xdr:cNvPr id="819" name="楕円 818"/>
        <xdr:cNvSpPr/>
      </xdr:nvSpPr>
      <xdr:spPr>
        <a:xfrm>
          <a:off x="21272500" y="94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133006</xdr:rowOff>
    </xdr:from>
    <xdr:ext cx="534377" cy="259045"/>
    <xdr:sp macro="" textlink="">
      <xdr:nvSpPr>
        <xdr:cNvPr id="820" name="テキスト ボックス 819"/>
        <xdr:cNvSpPr txBox="1"/>
      </xdr:nvSpPr>
      <xdr:spPr>
        <a:xfrm>
          <a:off x="21056111" y="9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10719</xdr:rowOff>
    </xdr:from>
    <xdr:to>
      <xdr:col>107</xdr:col>
      <xdr:colOff>101600</xdr:colOff>
      <xdr:row>55</xdr:row>
      <xdr:rowOff>112319</xdr:rowOff>
    </xdr:to>
    <xdr:sp macro="" textlink="">
      <xdr:nvSpPr>
        <xdr:cNvPr id="821" name="楕円 820"/>
        <xdr:cNvSpPr/>
      </xdr:nvSpPr>
      <xdr:spPr>
        <a:xfrm>
          <a:off x="20383500" y="94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128846</xdr:rowOff>
    </xdr:from>
    <xdr:ext cx="534377" cy="259045"/>
    <xdr:sp macro="" textlink="">
      <xdr:nvSpPr>
        <xdr:cNvPr id="822" name="テキスト ボックス 821"/>
        <xdr:cNvSpPr txBox="1"/>
      </xdr:nvSpPr>
      <xdr:spPr>
        <a:xfrm>
          <a:off x="20167111" y="92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157891</xdr:rowOff>
    </xdr:from>
    <xdr:to>
      <xdr:col>102</xdr:col>
      <xdr:colOff>165100</xdr:colOff>
      <xdr:row>55</xdr:row>
      <xdr:rowOff>88041</xdr:rowOff>
    </xdr:to>
    <xdr:sp macro="" textlink="">
      <xdr:nvSpPr>
        <xdr:cNvPr id="823" name="楕円 822"/>
        <xdr:cNvSpPr/>
      </xdr:nvSpPr>
      <xdr:spPr>
        <a:xfrm>
          <a:off x="19494500" y="94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104568</xdr:rowOff>
    </xdr:from>
    <xdr:ext cx="534377" cy="259045"/>
    <xdr:sp macro="" textlink="">
      <xdr:nvSpPr>
        <xdr:cNvPr id="824" name="テキスト ボックス 823"/>
        <xdr:cNvSpPr txBox="1"/>
      </xdr:nvSpPr>
      <xdr:spPr>
        <a:xfrm>
          <a:off x="19278111" y="91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155971</xdr:rowOff>
    </xdr:from>
    <xdr:to>
      <xdr:col>98</xdr:col>
      <xdr:colOff>38100</xdr:colOff>
      <xdr:row>55</xdr:row>
      <xdr:rowOff>86121</xdr:rowOff>
    </xdr:to>
    <xdr:sp macro="" textlink="">
      <xdr:nvSpPr>
        <xdr:cNvPr id="825" name="楕円 824"/>
        <xdr:cNvSpPr/>
      </xdr:nvSpPr>
      <xdr:spPr>
        <a:xfrm>
          <a:off x="18605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102648</xdr:rowOff>
    </xdr:from>
    <xdr:ext cx="534377" cy="259045"/>
    <xdr:sp macro="" textlink="">
      <xdr:nvSpPr>
        <xdr:cNvPr id="826" name="テキスト ボックス 825"/>
        <xdr:cNvSpPr txBox="1"/>
      </xdr:nvSpPr>
      <xdr:spPr>
        <a:xfrm>
          <a:off x="18389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120007</xdr:rowOff>
    </xdr:from>
    <xdr:to>
      <xdr:col>116</xdr:col>
      <xdr:colOff>62864</xdr:colOff>
      <xdr:row>78</xdr:row>
      <xdr:rowOff>169712</xdr:rowOff>
    </xdr:to>
    <xdr:cxnSp macro="">
      <xdr:nvCxnSpPr>
        <xdr:cNvPr id="853" name="直線コネクタ 852"/>
        <xdr:cNvCxnSpPr/>
      </xdr:nvCxnSpPr>
      <xdr:spPr>
        <a:xfrm flipV="1">
          <a:off x="22159595" y="12464407"/>
          <a:ext cx="1269" cy="1078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2089</xdr:rowOff>
    </xdr:from>
    <xdr:ext cx="534377" cy="259045"/>
    <xdr:sp macro="" textlink="">
      <xdr:nvSpPr>
        <xdr:cNvPr id="854" name="繰出金最小値テキスト"/>
        <xdr:cNvSpPr txBox="1"/>
      </xdr:nvSpPr>
      <xdr:spPr>
        <a:xfrm>
          <a:off x="22212300"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169712</xdr:rowOff>
    </xdr:from>
    <xdr:to>
      <xdr:col>116</xdr:col>
      <xdr:colOff>152400</xdr:colOff>
      <xdr:row>78</xdr:row>
      <xdr:rowOff>169712</xdr:rowOff>
    </xdr:to>
    <xdr:cxnSp macro="">
      <xdr:nvCxnSpPr>
        <xdr:cNvPr id="855" name="直線コネクタ 854"/>
        <xdr:cNvCxnSpPr/>
      </xdr:nvCxnSpPr>
      <xdr:spPr>
        <a:xfrm>
          <a:off x="22072600" y="1354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66684</xdr:rowOff>
    </xdr:from>
    <xdr:ext cx="534377" cy="259045"/>
    <xdr:sp macro="" textlink="">
      <xdr:nvSpPr>
        <xdr:cNvPr id="856" name="繰出金最大値テキスト"/>
        <xdr:cNvSpPr txBox="1"/>
      </xdr:nvSpPr>
      <xdr:spPr>
        <a:xfrm>
          <a:off x="22212300" y="122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120007</xdr:rowOff>
    </xdr:from>
    <xdr:to>
      <xdr:col>116</xdr:col>
      <xdr:colOff>152400</xdr:colOff>
      <xdr:row>72</xdr:row>
      <xdr:rowOff>120007</xdr:rowOff>
    </xdr:to>
    <xdr:cxnSp macro="">
      <xdr:nvCxnSpPr>
        <xdr:cNvPr id="857" name="直線コネクタ 856"/>
        <xdr:cNvCxnSpPr/>
      </xdr:nvCxnSpPr>
      <xdr:spPr>
        <a:xfrm>
          <a:off x="22072600" y="1246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152371</xdr:rowOff>
    </xdr:from>
    <xdr:to>
      <xdr:col>116</xdr:col>
      <xdr:colOff>63500</xdr:colOff>
      <xdr:row>76</xdr:row>
      <xdr:rowOff>17954</xdr:rowOff>
    </xdr:to>
    <xdr:cxnSp macro="">
      <xdr:nvCxnSpPr>
        <xdr:cNvPr id="858" name="直線コネクタ 857"/>
        <xdr:cNvCxnSpPr/>
      </xdr:nvCxnSpPr>
      <xdr:spPr>
        <a:xfrm flipV="1">
          <a:off x="21323300" y="1301112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9589</xdr:rowOff>
    </xdr:from>
    <xdr:ext cx="534377" cy="259045"/>
    <xdr:sp macro="" textlink="">
      <xdr:nvSpPr>
        <xdr:cNvPr id="859" name="繰出金平均値テキスト"/>
        <xdr:cNvSpPr txBox="1"/>
      </xdr:nvSpPr>
      <xdr:spPr>
        <a:xfrm>
          <a:off x="22212300" y="1303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31162</xdr:rowOff>
    </xdr:from>
    <xdr:to>
      <xdr:col>116</xdr:col>
      <xdr:colOff>114300</xdr:colOff>
      <xdr:row>76</xdr:row>
      <xdr:rowOff>132762</xdr:rowOff>
    </xdr:to>
    <xdr:sp macro="" textlink="">
      <xdr:nvSpPr>
        <xdr:cNvPr id="860" name="フローチャート: 判断 859"/>
        <xdr:cNvSpPr/>
      </xdr:nvSpPr>
      <xdr:spPr>
        <a:xfrm>
          <a:off x="22110700" y="1306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17954</xdr:rowOff>
    </xdr:from>
    <xdr:to>
      <xdr:col>111</xdr:col>
      <xdr:colOff>177800</xdr:colOff>
      <xdr:row>76</xdr:row>
      <xdr:rowOff>48946</xdr:rowOff>
    </xdr:to>
    <xdr:cxnSp macro="">
      <xdr:nvCxnSpPr>
        <xdr:cNvPr id="861" name="直線コネクタ 860"/>
        <xdr:cNvCxnSpPr/>
      </xdr:nvCxnSpPr>
      <xdr:spPr>
        <a:xfrm flipV="1">
          <a:off x="20434300" y="13048154"/>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54479</xdr:rowOff>
    </xdr:from>
    <xdr:to>
      <xdr:col>112</xdr:col>
      <xdr:colOff>38100</xdr:colOff>
      <xdr:row>76</xdr:row>
      <xdr:rowOff>156079</xdr:rowOff>
    </xdr:to>
    <xdr:sp macro="" textlink="">
      <xdr:nvSpPr>
        <xdr:cNvPr id="862" name="フローチャート: 判断 861"/>
        <xdr:cNvSpPr/>
      </xdr:nvSpPr>
      <xdr:spPr>
        <a:xfrm>
          <a:off x="212725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147206</xdr:rowOff>
    </xdr:from>
    <xdr:ext cx="534377" cy="259045"/>
    <xdr:sp macro="" textlink="">
      <xdr:nvSpPr>
        <xdr:cNvPr id="863" name="テキスト ボックス 862"/>
        <xdr:cNvSpPr txBox="1"/>
      </xdr:nvSpPr>
      <xdr:spPr>
        <a:xfrm>
          <a:off x="21056111" y="131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155081</xdr:rowOff>
    </xdr:from>
    <xdr:to>
      <xdr:col>107</xdr:col>
      <xdr:colOff>50800</xdr:colOff>
      <xdr:row>76</xdr:row>
      <xdr:rowOff>48946</xdr:rowOff>
    </xdr:to>
    <xdr:cxnSp macro="">
      <xdr:nvCxnSpPr>
        <xdr:cNvPr id="864" name="直線コネクタ 863"/>
        <xdr:cNvCxnSpPr/>
      </xdr:nvCxnSpPr>
      <xdr:spPr>
        <a:xfrm>
          <a:off x="19545300" y="11985131"/>
          <a:ext cx="889000" cy="109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62807</xdr:rowOff>
    </xdr:from>
    <xdr:to>
      <xdr:col>107</xdr:col>
      <xdr:colOff>101600</xdr:colOff>
      <xdr:row>78</xdr:row>
      <xdr:rowOff>164407</xdr:rowOff>
    </xdr:to>
    <xdr:sp macro="" textlink="">
      <xdr:nvSpPr>
        <xdr:cNvPr id="865" name="フローチャート: 判断 864"/>
        <xdr:cNvSpPr/>
      </xdr:nvSpPr>
      <xdr:spPr>
        <a:xfrm>
          <a:off x="20383500" y="134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155534</xdr:rowOff>
    </xdr:from>
    <xdr:ext cx="534377" cy="259045"/>
    <xdr:sp macro="" textlink="">
      <xdr:nvSpPr>
        <xdr:cNvPr id="866" name="テキスト ボックス 865"/>
        <xdr:cNvSpPr txBox="1"/>
      </xdr:nvSpPr>
      <xdr:spPr>
        <a:xfrm>
          <a:off x="20167111" y="135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155081</xdr:rowOff>
    </xdr:from>
    <xdr:to>
      <xdr:col>102</xdr:col>
      <xdr:colOff>114300</xdr:colOff>
      <xdr:row>72</xdr:row>
      <xdr:rowOff>127486</xdr:rowOff>
    </xdr:to>
    <xdr:cxnSp macro="">
      <xdr:nvCxnSpPr>
        <xdr:cNvPr id="867" name="直線コネクタ 866"/>
        <xdr:cNvCxnSpPr/>
      </xdr:nvCxnSpPr>
      <xdr:spPr>
        <a:xfrm flipV="1">
          <a:off x="18656300" y="11985131"/>
          <a:ext cx="889000" cy="4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46772</xdr:rowOff>
    </xdr:from>
    <xdr:to>
      <xdr:col>102</xdr:col>
      <xdr:colOff>165100</xdr:colOff>
      <xdr:row>77</xdr:row>
      <xdr:rowOff>148372</xdr:rowOff>
    </xdr:to>
    <xdr:sp macro="" textlink="">
      <xdr:nvSpPr>
        <xdr:cNvPr id="868" name="フローチャート: 判断 867"/>
        <xdr:cNvSpPr/>
      </xdr:nvSpPr>
      <xdr:spPr>
        <a:xfrm>
          <a:off x="19494500" y="132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139499</xdr:rowOff>
    </xdr:from>
    <xdr:ext cx="534377" cy="259045"/>
    <xdr:sp macro="" textlink="">
      <xdr:nvSpPr>
        <xdr:cNvPr id="869" name="テキスト ボックス 868"/>
        <xdr:cNvSpPr txBox="1"/>
      </xdr:nvSpPr>
      <xdr:spPr>
        <a:xfrm>
          <a:off x="19278111" y="133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3763</xdr:rowOff>
    </xdr:from>
    <xdr:to>
      <xdr:col>98</xdr:col>
      <xdr:colOff>38100</xdr:colOff>
      <xdr:row>77</xdr:row>
      <xdr:rowOff>105363</xdr:rowOff>
    </xdr:to>
    <xdr:sp macro="" textlink="">
      <xdr:nvSpPr>
        <xdr:cNvPr id="870" name="フローチャート: 判断 869"/>
        <xdr:cNvSpPr/>
      </xdr:nvSpPr>
      <xdr:spPr>
        <a:xfrm>
          <a:off x="18605500" y="132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96490</xdr:rowOff>
    </xdr:from>
    <xdr:ext cx="534377" cy="259045"/>
    <xdr:sp macro="" textlink="">
      <xdr:nvSpPr>
        <xdr:cNvPr id="871" name="テキスト ボックス 870"/>
        <xdr:cNvSpPr txBox="1"/>
      </xdr:nvSpPr>
      <xdr:spPr>
        <a:xfrm>
          <a:off x="18389111" y="132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101571</xdr:rowOff>
    </xdr:from>
    <xdr:to>
      <xdr:col>116</xdr:col>
      <xdr:colOff>114300</xdr:colOff>
      <xdr:row>76</xdr:row>
      <xdr:rowOff>31722</xdr:rowOff>
    </xdr:to>
    <xdr:sp macro="" textlink="">
      <xdr:nvSpPr>
        <xdr:cNvPr id="877" name="楕円 876"/>
        <xdr:cNvSpPr/>
      </xdr:nvSpPr>
      <xdr:spPr>
        <a:xfrm>
          <a:off x="22110700" y="12960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124448</xdr:rowOff>
    </xdr:from>
    <xdr:ext cx="534377" cy="259045"/>
    <xdr:sp macro="" textlink="">
      <xdr:nvSpPr>
        <xdr:cNvPr id="878" name="繰出金該当値テキスト"/>
        <xdr:cNvSpPr txBox="1"/>
      </xdr:nvSpPr>
      <xdr:spPr>
        <a:xfrm>
          <a:off x="22212300" y="128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138604</xdr:rowOff>
    </xdr:from>
    <xdr:to>
      <xdr:col>112</xdr:col>
      <xdr:colOff>38100</xdr:colOff>
      <xdr:row>76</xdr:row>
      <xdr:rowOff>68754</xdr:rowOff>
    </xdr:to>
    <xdr:sp macro="" textlink="">
      <xdr:nvSpPr>
        <xdr:cNvPr id="879" name="楕円 878"/>
        <xdr:cNvSpPr/>
      </xdr:nvSpPr>
      <xdr:spPr>
        <a:xfrm>
          <a:off x="212725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85281</xdr:rowOff>
    </xdr:from>
    <xdr:ext cx="534377" cy="259045"/>
    <xdr:sp macro="" textlink="">
      <xdr:nvSpPr>
        <xdr:cNvPr id="880" name="テキスト ボックス 879"/>
        <xdr:cNvSpPr txBox="1"/>
      </xdr:nvSpPr>
      <xdr:spPr>
        <a:xfrm>
          <a:off x="21056111" y="127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169596</xdr:rowOff>
    </xdr:from>
    <xdr:to>
      <xdr:col>107</xdr:col>
      <xdr:colOff>101600</xdr:colOff>
      <xdr:row>76</xdr:row>
      <xdr:rowOff>99746</xdr:rowOff>
    </xdr:to>
    <xdr:sp macro="" textlink="">
      <xdr:nvSpPr>
        <xdr:cNvPr id="881" name="楕円 880"/>
        <xdr:cNvSpPr/>
      </xdr:nvSpPr>
      <xdr:spPr>
        <a:xfrm>
          <a:off x="20383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116273</xdr:rowOff>
    </xdr:from>
    <xdr:ext cx="534377" cy="259045"/>
    <xdr:sp macro="" textlink="">
      <xdr:nvSpPr>
        <xdr:cNvPr id="882" name="テキスト ボックス 881"/>
        <xdr:cNvSpPr txBox="1"/>
      </xdr:nvSpPr>
      <xdr:spPr>
        <a:xfrm>
          <a:off x="20167111" y="128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104281</xdr:rowOff>
    </xdr:from>
    <xdr:to>
      <xdr:col>102</xdr:col>
      <xdr:colOff>165100</xdr:colOff>
      <xdr:row>70</xdr:row>
      <xdr:rowOff>34431</xdr:rowOff>
    </xdr:to>
    <xdr:sp macro="" textlink="">
      <xdr:nvSpPr>
        <xdr:cNvPr id="883" name="楕円 882"/>
        <xdr:cNvSpPr/>
      </xdr:nvSpPr>
      <xdr:spPr>
        <a:xfrm>
          <a:off x="19494500" y="119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50958</xdr:rowOff>
    </xdr:from>
    <xdr:ext cx="534377" cy="259045"/>
    <xdr:sp macro="" textlink="">
      <xdr:nvSpPr>
        <xdr:cNvPr id="884" name="テキスト ボックス 883"/>
        <xdr:cNvSpPr txBox="1"/>
      </xdr:nvSpPr>
      <xdr:spPr>
        <a:xfrm>
          <a:off x="19278111" y="117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76686</xdr:rowOff>
    </xdr:from>
    <xdr:to>
      <xdr:col>98</xdr:col>
      <xdr:colOff>38100</xdr:colOff>
      <xdr:row>73</xdr:row>
      <xdr:rowOff>6836</xdr:rowOff>
    </xdr:to>
    <xdr:sp macro="" textlink="">
      <xdr:nvSpPr>
        <xdr:cNvPr id="885" name="楕円 884"/>
        <xdr:cNvSpPr/>
      </xdr:nvSpPr>
      <xdr:spPr>
        <a:xfrm>
          <a:off x="18605500" y="124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23363</xdr:rowOff>
    </xdr:from>
    <xdr:ext cx="534377" cy="259045"/>
    <xdr:sp macro="" textlink="">
      <xdr:nvSpPr>
        <xdr:cNvPr id="886" name="テキスト ボックス 885"/>
        <xdr:cNvSpPr txBox="1"/>
      </xdr:nvSpPr>
      <xdr:spPr>
        <a:xfrm>
          <a:off x="18389111" y="121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896,144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普通建設事業費の決算額が住民一人当たり</a:t>
          </a:r>
          <a:r>
            <a:rPr kumimoji="1" lang="en-US" altLang="ja-JP" sz="1300">
              <a:latin typeface="ＭＳ Ｐゴシック" panose="020B0600070205080204" pitchFamily="50" charset="-128"/>
              <a:ea typeface="ＭＳ Ｐゴシック" panose="020B0600070205080204" pitchFamily="50" charset="-128"/>
            </a:rPr>
            <a:t>146,785</a:t>
          </a:r>
          <a:r>
            <a:rPr kumimoji="1" lang="ja-JP" altLang="en-US" sz="1300">
              <a:latin typeface="ＭＳ Ｐゴシック" panose="020B0600070205080204" pitchFamily="50" charset="-128"/>
              <a:ea typeface="ＭＳ Ｐゴシック" panose="020B0600070205080204" pitchFamily="50" charset="-128"/>
            </a:rPr>
            <a:t>円であり，昨年度より減少しているが，類似団体平均と比較しても高い状況である。これは，復旧・復興事業の進捗が図られ決算額が減少した一方，令和４年度まで街路整備事業等の大規模な復旧・復興事業が続いたためである。</a:t>
          </a:r>
        </a:p>
        <a:p>
          <a:r>
            <a:rPr kumimoji="1" lang="ja-JP" altLang="en-US" sz="1300">
              <a:latin typeface="ＭＳ Ｐゴシック" panose="020B0600070205080204" pitchFamily="50" charset="-128"/>
              <a:ea typeface="ＭＳ Ｐゴシック" panose="020B0600070205080204" pitchFamily="50" charset="-128"/>
            </a:rPr>
            <a:t>　物件費の決算額が住民一人当たり</a:t>
          </a:r>
          <a:r>
            <a:rPr kumimoji="1" lang="en-US" altLang="ja-JP" sz="1300">
              <a:latin typeface="ＭＳ Ｐゴシック" panose="020B0600070205080204" pitchFamily="50" charset="-128"/>
              <a:ea typeface="ＭＳ Ｐゴシック" panose="020B0600070205080204" pitchFamily="50" charset="-128"/>
            </a:rPr>
            <a:t>126,724</a:t>
          </a:r>
          <a:r>
            <a:rPr kumimoji="1" lang="ja-JP" altLang="en-US" sz="1300">
              <a:latin typeface="ＭＳ Ｐゴシック" panose="020B0600070205080204" pitchFamily="50" charset="-128"/>
              <a:ea typeface="ＭＳ Ｐゴシック" panose="020B0600070205080204" pitchFamily="50" charset="-128"/>
            </a:rPr>
            <a:t>円であり，前年度より増加しており，類似団体平均と比較しても高い状況である。これは，復旧・復興事業で整備した公共施設の維持管理経費等が増加したためである。</a:t>
          </a:r>
        </a:p>
        <a:p>
          <a:r>
            <a:rPr kumimoji="1" lang="ja-JP" altLang="en-US" sz="1300">
              <a:latin typeface="ＭＳ Ｐゴシック" panose="020B0600070205080204" pitchFamily="50" charset="-128"/>
              <a:ea typeface="ＭＳ Ｐゴシック" panose="020B0600070205080204" pitchFamily="50" charset="-128"/>
            </a:rPr>
            <a:t>　歳出が多額となった主な要因は復旧・復興事業によるものであったが，令和４年度で主要な復旧・復興事業が完了したことから，今後については，適正な歳出となるよう事業の見直しを引き続き行っていく。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58,926
58,300
332.44
55,766,176
52,806,193
2,562,568
18,539,799
30,391,993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169799</xdr:rowOff>
    </xdr:from>
    <xdr:to>
      <xdr:col>24</xdr:col>
      <xdr:colOff>63500</xdr:colOff>
      <xdr:row>34</xdr:row>
      <xdr:rowOff>59309</xdr:rowOff>
    </xdr:to>
    <xdr:cxnSp macro="">
      <xdr:nvCxnSpPr>
        <xdr:cNvPr id="61" name="直線コネクタ 60"/>
        <xdr:cNvCxnSpPr/>
      </xdr:nvCxnSpPr>
      <xdr:spPr>
        <a:xfrm flipV="1">
          <a:off x="3797300" y="582764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50927</xdr:rowOff>
    </xdr:from>
    <xdr:to>
      <xdr:col>19</xdr:col>
      <xdr:colOff>177800</xdr:colOff>
      <xdr:row>34</xdr:row>
      <xdr:rowOff>59309</xdr:rowOff>
    </xdr:to>
    <xdr:cxnSp macro="">
      <xdr:nvCxnSpPr>
        <xdr:cNvPr id="64" name="直線コネクタ 63"/>
        <xdr:cNvCxnSpPr/>
      </xdr:nvCxnSpPr>
      <xdr:spPr>
        <a:xfrm>
          <a:off x="2908300" y="58802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50927</xdr:rowOff>
    </xdr:from>
    <xdr:to>
      <xdr:col>15</xdr:col>
      <xdr:colOff>50800</xdr:colOff>
      <xdr:row>34</xdr:row>
      <xdr:rowOff>56261</xdr:rowOff>
    </xdr:to>
    <xdr:cxnSp macro="">
      <xdr:nvCxnSpPr>
        <xdr:cNvPr id="67" name="直線コネクタ 66"/>
        <xdr:cNvCxnSpPr/>
      </xdr:nvCxnSpPr>
      <xdr:spPr>
        <a:xfrm flipV="1">
          <a:off x="2019300" y="58802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68326</xdr:rowOff>
    </xdr:from>
    <xdr:to>
      <xdr:col>15</xdr:col>
      <xdr:colOff>101600</xdr:colOff>
      <xdr:row>36</xdr:row>
      <xdr:rowOff>169926</xdr:rowOff>
    </xdr:to>
    <xdr:sp macro="" textlink="">
      <xdr:nvSpPr>
        <xdr:cNvPr id="68" name="フローチャート: 判断 67"/>
        <xdr:cNvSpPr/>
      </xdr:nvSpPr>
      <xdr:spPr>
        <a:xfrm>
          <a:off x="2857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161053</xdr:rowOff>
    </xdr:from>
    <xdr:ext cx="469744" cy="259045"/>
    <xdr:sp macro="" textlink="">
      <xdr:nvSpPr>
        <xdr:cNvPr id="69" name="テキスト ボックス 68"/>
        <xdr:cNvSpPr txBox="1"/>
      </xdr:nvSpPr>
      <xdr:spPr>
        <a:xfrm>
          <a:off x="2673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51689</xdr:rowOff>
    </xdr:from>
    <xdr:to>
      <xdr:col>10</xdr:col>
      <xdr:colOff>114300</xdr:colOff>
      <xdr:row>34</xdr:row>
      <xdr:rowOff>56261</xdr:rowOff>
    </xdr:to>
    <xdr:cxnSp macro="">
      <xdr:nvCxnSpPr>
        <xdr:cNvPr id="70" name="直線コネクタ 69"/>
        <xdr:cNvCxnSpPr/>
      </xdr:nvCxnSpPr>
      <xdr:spPr>
        <a:xfrm>
          <a:off x="1130300" y="58809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3556</xdr:rowOff>
    </xdr:from>
    <xdr:to>
      <xdr:col>10</xdr:col>
      <xdr:colOff>165100</xdr:colOff>
      <xdr:row>36</xdr:row>
      <xdr:rowOff>105156</xdr:rowOff>
    </xdr:to>
    <xdr:sp macro="" textlink="">
      <xdr:nvSpPr>
        <xdr:cNvPr id="71" name="フローチャート: 判断 70"/>
        <xdr:cNvSpPr/>
      </xdr:nvSpPr>
      <xdr:spPr>
        <a:xfrm>
          <a:off x="19685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96283</xdr:rowOff>
    </xdr:from>
    <xdr:ext cx="469744" cy="259045"/>
    <xdr:sp macro="" textlink="">
      <xdr:nvSpPr>
        <xdr:cNvPr id="72" name="テキスト ボックス 71"/>
        <xdr:cNvSpPr txBox="1"/>
      </xdr:nvSpPr>
      <xdr:spPr>
        <a:xfrm>
          <a:off x="1784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xdr:rowOff>
    </xdr:from>
    <xdr:to>
      <xdr:col>6</xdr:col>
      <xdr:colOff>38100</xdr:colOff>
      <xdr:row>36</xdr:row>
      <xdr:rowOff>104013</xdr:rowOff>
    </xdr:to>
    <xdr:sp macro="" textlink="">
      <xdr:nvSpPr>
        <xdr:cNvPr id="73" name="フローチャート: 判断 72"/>
        <xdr:cNvSpPr/>
      </xdr:nvSpPr>
      <xdr:spPr>
        <a:xfrm>
          <a:off x="1079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95140</xdr:rowOff>
    </xdr:from>
    <xdr:ext cx="469744" cy="259045"/>
    <xdr:sp macro="" textlink="">
      <xdr:nvSpPr>
        <xdr:cNvPr id="74" name="テキスト ボックス 73"/>
        <xdr:cNvSpPr txBox="1"/>
      </xdr:nvSpPr>
      <xdr:spPr>
        <a:xfrm>
          <a:off x="895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118999</xdr:rowOff>
    </xdr:from>
    <xdr:to>
      <xdr:col>24</xdr:col>
      <xdr:colOff>114300</xdr:colOff>
      <xdr:row>34</xdr:row>
      <xdr:rowOff>49149</xdr:rowOff>
    </xdr:to>
    <xdr:sp macro="" textlink="">
      <xdr:nvSpPr>
        <xdr:cNvPr id="80" name="楕円 79"/>
        <xdr:cNvSpPr/>
      </xdr:nvSpPr>
      <xdr:spPr>
        <a:xfrm>
          <a:off x="4584700" y="57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141876</xdr:rowOff>
    </xdr:from>
    <xdr:ext cx="469744" cy="259045"/>
    <xdr:sp macro="" textlink="">
      <xdr:nvSpPr>
        <xdr:cNvPr id="81" name="議会費該当値テキスト"/>
        <xdr:cNvSpPr txBox="1"/>
      </xdr:nvSpPr>
      <xdr:spPr>
        <a:xfrm>
          <a:off x="4686300" y="56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xdr:rowOff>
    </xdr:from>
    <xdr:to>
      <xdr:col>20</xdr:col>
      <xdr:colOff>38100</xdr:colOff>
      <xdr:row>34</xdr:row>
      <xdr:rowOff>110109</xdr:rowOff>
    </xdr:to>
    <xdr:sp macro="" textlink="">
      <xdr:nvSpPr>
        <xdr:cNvPr id="82" name="楕円 81"/>
        <xdr:cNvSpPr/>
      </xdr:nvSpPr>
      <xdr:spPr>
        <a:xfrm>
          <a:off x="3746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126636</xdr:rowOff>
    </xdr:from>
    <xdr:ext cx="469744" cy="259045"/>
    <xdr:sp macro="" textlink="">
      <xdr:nvSpPr>
        <xdr:cNvPr id="83" name="テキスト ボックス 82"/>
        <xdr:cNvSpPr txBox="1"/>
      </xdr:nvSpPr>
      <xdr:spPr>
        <a:xfrm>
          <a:off x="3562428"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xdr:rowOff>
    </xdr:from>
    <xdr:to>
      <xdr:col>15</xdr:col>
      <xdr:colOff>101600</xdr:colOff>
      <xdr:row>34</xdr:row>
      <xdr:rowOff>101727</xdr:rowOff>
    </xdr:to>
    <xdr:sp macro="" textlink="">
      <xdr:nvSpPr>
        <xdr:cNvPr id="84" name="楕円 83"/>
        <xdr:cNvSpPr/>
      </xdr:nvSpPr>
      <xdr:spPr>
        <a:xfrm>
          <a:off x="2857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118254</xdr:rowOff>
    </xdr:from>
    <xdr:ext cx="469744" cy="259045"/>
    <xdr:sp macro="" textlink="">
      <xdr:nvSpPr>
        <xdr:cNvPr id="85" name="テキスト ボックス 84"/>
        <xdr:cNvSpPr txBox="1"/>
      </xdr:nvSpPr>
      <xdr:spPr>
        <a:xfrm>
          <a:off x="2673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xdr:rowOff>
    </xdr:from>
    <xdr:to>
      <xdr:col>10</xdr:col>
      <xdr:colOff>165100</xdr:colOff>
      <xdr:row>34</xdr:row>
      <xdr:rowOff>107061</xdr:rowOff>
    </xdr:to>
    <xdr:sp macro="" textlink="">
      <xdr:nvSpPr>
        <xdr:cNvPr id="86" name="楕円 85"/>
        <xdr:cNvSpPr/>
      </xdr:nvSpPr>
      <xdr:spPr>
        <a:xfrm>
          <a:off x="1968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123588</xdr:rowOff>
    </xdr:from>
    <xdr:ext cx="469744" cy="259045"/>
    <xdr:sp macro="" textlink="">
      <xdr:nvSpPr>
        <xdr:cNvPr id="87" name="テキスト ボックス 86"/>
        <xdr:cNvSpPr txBox="1"/>
      </xdr:nvSpPr>
      <xdr:spPr>
        <a:xfrm>
          <a:off x="1784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88" name="楕円 87"/>
        <xdr:cNvSpPr/>
      </xdr:nvSpPr>
      <xdr:spPr>
        <a:xfrm>
          <a:off x="107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89" name="テキスト ボックス 88"/>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112363</xdr:rowOff>
    </xdr:from>
    <xdr:to>
      <xdr:col>24</xdr:col>
      <xdr:colOff>62865</xdr:colOff>
      <xdr:row>58</xdr:row>
      <xdr:rowOff>95691</xdr:rowOff>
    </xdr:to>
    <xdr:cxnSp macro="">
      <xdr:nvCxnSpPr>
        <xdr:cNvPr id="113" name="直線コネクタ 112"/>
        <xdr:cNvCxnSpPr/>
      </xdr:nvCxnSpPr>
      <xdr:spPr>
        <a:xfrm flipV="1">
          <a:off x="4633595" y="9370663"/>
          <a:ext cx="1270" cy="66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99518</xdr:rowOff>
    </xdr:from>
    <xdr:ext cx="534377" cy="259045"/>
    <xdr:sp macro="" textlink="">
      <xdr:nvSpPr>
        <xdr:cNvPr id="114" name="総務費最小値テキスト"/>
        <xdr:cNvSpPr txBox="1"/>
      </xdr:nvSpPr>
      <xdr:spPr>
        <a:xfrm>
          <a:off x="4686300" y="100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95691</xdr:rowOff>
    </xdr:from>
    <xdr:to>
      <xdr:col>24</xdr:col>
      <xdr:colOff>152400</xdr:colOff>
      <xdr:row>58</xdr:row>
      <xdr:rowOff>95691</xdr:rowOff>
    </xdr:to>
    <xdr:cxnSp macro="">
      <xdr:nvCxnSpPr>
        <xdr:cNvPr id="115" name="直線コネクタ 114"/>
        <xdr:cNvCxnSpPr/>
      </xdr:nvCxnSpPr>
      <xdr:spPr>
        <a:xfrm>
          <a:off x="4546600" y="100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59040</xdr:rowOff>
    </xdr:from>
    <xdr:ext cx="599010" cy="259045"/>
    <xdr:sp macro="" textlink="">
      <xdr:nvSpPr>
        <xdr:cNvPr id="116" name="総務費最大値テキスト"/>
        <xdr:cNvSpPr txBox="1"/>
      </xdr:nvSpPr>
      <xdr:spPr>
        <a:xfrm>
          <a:off x="4686300" y="914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112363</xdr:rowOff>
    </xdr:from>
    <xdr:to>
      <xdr:col>24</xdr:col>
      <xdr:colOff>152400</xdr:colOff>
      <xdr:row>54</xdr:row>
      <xdr:rowOff>112363</xdr:rowOff>
    </xdr:to>
    <xdr:cxnSp macro="">
      <xdr:nvCxnSpPr>
        <xdr:cNvPr id="117" name="直線コネクタ 116"/>
        <xdr:cNvCxnSpPr/>
      </xdr:nvCxnSpPr>
      <xdr:spPr>
        <a:xfrm>
          <a:off x="4546600" y="937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30403</xdr:rowOff>
    </xdr:from>
    <xdr:to>
      <xdr:col>24</xdr:col>
      <xdr:colOff>63500</xdr:colOff>
      <xdr:row>56</xdr:row>
      <xdr:rowOff>133882</xdr:rowOff>
    </xdr:to>
    <xdr:cxnSp macro="">
      <xdr:nvCxnSpPr>
        <xdr:cNvPr id="118" name="直線コネクタ 117"/>
        <xdr:cNvCxnSpPr/>
      </xdr:nvCxnSpPr>
      <xdr:spPr>
        <a:xfrm flipV="1">
          <a:off x="3797300" y="9460153"/>
          <a:ext cx="838200" cy="2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132112</xdr:rowOff>
    </xdr:from>
    <xdr:ext cx="534377" cy="259045"/>
    <xdr:sp macro="" textlink="">
      <xdr:nvSpPr>
        <xdr:cNvPr id="119" name="総務費平均値テキスト"/>
        <xdr:cNvSpPr txBox="1"/>
      </xdr:nvSpPr>
      <xdr:spPr>
        <a:xfrm>
          <a:off x="4686300" y="9733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153685</xdr:rowOff>
    </xdr:from>
    <xdr:to>
      <xdr:col>24</xdr:col>
      <xdr:colOff>114300</xdr:colOff>
      <xdr:row>57</xdr:row>
      <xdr:rowOff>83835</xdr:rowOff>
    </xdr:to>
    <xdr:sp macro="" textlink="">
      <xdr:nvSpPr>
        <xdr:cNvPr id="120" name="フローチャート: 判断 119"/>
        <xdr:cNvSpPr/>
      </xdr:nvSpPr>
      <xdr:spPr>
        <a:xfrm>
          <a:off x="4584700" y="975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158716</xdr:rowOff>
    </xdr:from>
    <xdr:to>
      <xdr:col>19</xdr:col>
      <xdr:colOff>177800</xdr:colOff>
      <xdr:row>56</xdr:row>
      <xdr:rowOff>133882</xdr:rowOff>
    </xdr:to>
    <xdr:cxnSp macro="">
      <xdr:nvCxnSpPr>
        <xdr:cNvPr id="121" name="直線コネクタ 120"/>
        <xdr:cNvCxnSpPr/>
      </xdr:nvCxnSpPr>
      <xdr:spPr>
        <a:xfrm>
          <a:off x="2908300" y="8902666"/>
          <a:ext cx="889000" cy="8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150009</xdr:rowOff>
    </xdr:from>
    <xdr:to>
      <xdr:col>20</xdr:col>
      <xdr:colOff>38100</xdr:colOff>
      <xdr:row>57</xdr:row>
      <xdr:rowOff>80159</xdr:rowOff>
    </xdr:to>
    <xdr:sp macro="" textlink="">
      <xdr:nvSpPr>
        <xdr:cNvPr id="122" name="フローチャート: 判断 121"/>
        <xdr:cNvSpPr/>
      </xdr:nvSpPr>
      <xdr:spPr>
        <a:xfrm>
          <a:off x="3746500" y="975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71286</xdr:rowOff>
    </xdr:from>
    <xdr:ext cx="534377" cy="259045"/>
    <xdr:sp macro="" textlink="">
      <xdr:nvSpPr>
        <xdr:cNvPr id="123" name="テキスト ボックス 122"/>
        <xdr:cNvSpPr txBox="1"/>
      </xdr:nvSpPr>
      <xdr:spPr>
        <a:xfrm>
          <a:off x="3530111" y="98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158716</xdr:rowOff>
    </xdr:from>
    <xdr:to>
      <xdr:col>15</xdr:col>
      <xdr:colOff>50800</xdr:colOff>
      <xdr:row>54</xdr:row>
      <xdr:rowOff>137544</xdr:rowOff>
    </xdr:to>
    <xdr:cxnSp macro="">
      <xdr:nvCxnSpPr>
        <xdr:cNvPr id="124" name="直線コネクタ 123"/>
        <xdr:cNvCxnSpPr/>
      </xdr:nvCxnSpPr>
      <xdr:spPr>
        <a:xfrm flipV="1">
          <a:off x="2019300" y="8902666"/>
          <a:ext cx="889000" cy="4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42144</xdr:rowOff>
    </xdr:from>
    <xdr:to>
      <xdr:col>15</xdr:col>
      <xdr:colOff>101600</xdr:colOff>
      <xdr:row>55</xdr:row>
      <xdr:rowOff>143744</xdr:rowOff>
    </xdr:to>
    <xdr:sp macro="" textlink="">
      <xdr:nvSpPr>
        <xdr:cNvPr id="125" name="フローチャート: 判断 124"/>
        <xdr:cNvSpPr/>
      </xdr:nvSpPr>
      <xdr:spPr>
        <a:xfrm>
          <a:off x="28575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134871</xdr:rowOff>
    </xdr:from>
    <xdr:ext cx="599010" cy="259045"/>
    <xdr:sp macro="" textlink="">
      <xdr:nvSpPr>
        <xdr:cNvPr id="126" name="テキスト ボックス 125"/>
        <xdr:cNvSpPr txBox="1"/>
      </xdr:nvSpPr>
      <xdr:spPr>
        <a:xfrm>
          <a:off x="2608795" y="956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137544</xdr:rowOff>
    </xdr:from>
    <xdr:to>
      <xdr:col>10</xdr:col>
      <xdr:colOff>114300</xdr:colOff>
      <xdr:row>55</xdr:row>
      <xdr:rowOff>134248</xdr:rowOff>
    </xdr:to>
    <xdr:cxnSp macro="">
      <xdr:nvCxnSpPr>
        <xdr:cNvPr id="127" name="直線コネクタ 126"/>
        <xdr:cNvCxnSpPr/>
      </xdr:nvCxnSpPr>
      <xdr:spPr>
        <a:xfrm flipV="1">
          <a:off x="1130300" y="9395844"/>
          <a:ext cx="889000" cy="1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102677</xdr:rowOff>
    </xdr:from>
    <xdr:to>
      <xdr:col>10</xdr:col>
      <xdr:colOff>165100</xdr:colOff>
      <xdr:row>58</xdr:row>
      <xdr:rowOff>32827</xdr:rowOff>
    </xdr:to>
    <xdr:sp macro="" textlink="">
      <xdr:nvSpPr>
        <xdr:cNvPr id="128" name="フローチャート: 判断 127"/>
        <xdr:cNvSpPr/>
      </xdr:nvSpPr>
      <xdr:spPr>
        <a:xfrm>
          <a:off x="1968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23954</xdr:rowOff>
    </xdr:from>
    <xdr:ext cx="534377" cy="259045"/>
    <xdr:sp macro="" textlink="">
      <xdr:nvSpPr>
        <xdr:cNvPr id="129" name="テキスト ボックス 128"/>
        <xdr:cNvSpPr txBox="1"/>
      </xdr:nvSpPr>
      <xdr:spPr>
        <a:xfrm>
          <a:off x="1752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108003</xdr:rowOff>
    </xdr:from>
    <xdr:to>
      <xdr:col>6</xdr:col>
      <xdr:colOff>38100</xdr:colOff>
      <xdr:row>58</xdr:row>
      <xdr:rowOff>38153</xdr:rowOff>
    </xdr:to>
    <xdr:sp macro="" textlink="">
      <xdr:nvSpPr>
        <xdr:cNvPr id="130" name="フローチャート: 判断 129"/>
        <xdr:cNvSpPr/>
      </xdr:nvSpPr>
      <xdr:spPr>
        <a:xfrm>
          <a:off x="1079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29280</xdr:rowOff>
    </xdr:from>
    <xdr:ext cx="534377" cy="259045"/>
    <xdr:sp macro="" textlink="">
      <xdr:nvSpPr>
        <xdr:cNvPr id="131" name="テキスト ボックス 130"/>
        <xdr:cNvSpPr txBox="1"/>
      </xdr:nvSpPr>
      <xdr:spPr>
        <a:xfrm>
          <a:off x="863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151053</xdr:rowOff>
    </xdr:from>
    <xdr:to>
      <xdr:col>24</xdr:col>
      <xdr:colOff>114300</xdr:colOff>
      <xdr:row>55</xdr:row>
      <xdr:rowOff>81203</xdr:rowOff>
    </xdr:to>
    <xdr:sp macro="" textlink="">
      <xdr:nvSpPr>
        <xdr:cNvPr id="137" name="楕円 136"/>
        <xdr:cNvSpPr/>
      </xdr:nvSpPr>
      <xdr:spPr>
        <a:xfrm>
          <a:off x="4584700" y="94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65980</xdr:rowOff>
    </xdr:from>
    <xdr:ext cx="599010" cy="259045"/>
    <xdr:sp macro="" textlink="">
      <xdr:nvSpPr>
        <xdr:cNvPr id="138" name="総務費該当値テキスト"/>
        <xdr:cNvSpPr txBox="1"/>
      </xdr:nvSpPr>
      <xdr:spPr>
        <a:xfrm>
          <a:off x="4686300" y="932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83082</xdr:rowOff>
    </xdr:from>
    <xdr:to>
      <xdr:col>20</xdr:col>
      <xdr:colOff>38100</xdr:colOff>
      <xdr:row>57</xdr:row>
      <xdr:rowOff>13232</xdr:rowOff>
    </xdr:to>
    <xdr:sp macro="" textlink="">
      <xdr:nvSpPr>
        <xdr:cNvPr id="139" name="楕円 138"/>
        <xdr:cNvSpPr/>
      </xdr:nvSpPr>
      <xdr:spPr>
        <a:xfrm>
          <a:off x="3746500" y="96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29759</xdr:rowOff>
    </xdr:from>
    <xdr:ext cx="599010" cy="259045"/>
    <xdr:sp macro="" textlink="">
      <xdr:nvSpPr>
        <xdr:cNvPr id="140" name="テキスト ボックス 139"/>
        <xdr:cNvSpPr txBox="1"/>
      </xdr:nvSpPr>
      <xdr:spPr>
        <a:xfrm>
          <a:off x="3497795" y="945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107916</xdr:rowOff>
    </xdr:from>
    <xdr:to>
      <xdr:col>15</xdr:col>
      <xdr:colOff>101600</xdr:colOff>
      <xdr:row>52</xdr:row>
      <xdr:rowOff>38066</xdr:rowOff>
    </xdr:to>
    <xdr:sp macro="" textlink="">
      <xdr:nvSpPr>
        <xdr:cNvPr id="141" name="楕円 140"/>
        <xdr:cNvSpPr/>
      </xdr:nvSpPr>
      <xdr:spPr>
        <a:xfrm>
          <a:off x="2857500" y="88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54593</xdr:rowOff>
    </xdr:from>
    <xdr:ext cx="599010" cy="259045"/>
    <xdr:sp macro="" textlink="">
      <xdr:nvSpPr>
        <xdr:cNvPr id="142" name="テキスト ボックス 141"/>
        <xdr:cNvSpPr txBox="1"/>
      </xdr:nvSpPr>
      <xdr:spPr>
        <a:xfrm>
          <a:off x="2608795" y="86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86744</xdr:rowOff>
    </xdr:from>
    <xdr:to>
      <xdr:col>10</xdr:col>
      <xdr:colOff>165100</xdr:colOff>
      <xdr:row>55</xdr:row>
      <xdr:rowOff>16894</xdr:rowOff>
    </xdr:to>
    <xdr:sp macro="" textlink="">
      <xdr:nvSpPr>
        <xdr:cNvPr id="143" name="楕円 142"/>
        <xdr:cNvSpPr/>
      </xdr:nvSpPr>
      <xdr:spPr>
        <a:xfrm>
          <a:off x="1968500" y="93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33421</xdr:rowOff>
    </xdr:from>
    <xdr:ext cx="599010" cy="259045"/>
    <xdr:sp macro="" textlink="">
      <xdr:nvSpPr>
        <xdr:cNvPr id="144" name="テキスト ボックス 143"/>
        <xdr:cNvSpPr txBox="1"/>
      </xdr:nvSpPr>
      <xdr:spPr>
        <a:xfrm>
          <a:off x="1719795" y="91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83448</xdr:rowOff>
    </xdr:from>
    <xdr:to>
      <xdr:col>6</xdr:col>
      <xdr:colOff>38100</xdr:colOff>
      <xdr:row>56</xdr:row>
      <xdr:rowOff>13598</xdr:rowOff>
    </xdr:to>
    <xdr:sp macro="" textlink="">
      <xdr:nvSpPr>
        <xdr:cNvPr id="145" name="楕円 144"/>
        <xdr:cNvSpPr/>
      </xdr:nvSpPr>
      <xdr:spPr>
        <a:xfrm>
          <a:off x="1079500" y="9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30125</xdr:rowOff>
    </xdr:from>
    <xdr:ext cx="599010" cy="259045"/>
    <xdr:sp macro="" textlink="">
      <xdr:nvSpPr>
        <xdr:cNvPr id="146" name="テキスト ボックス 145"/>
        <xdr:cNvSpPr txBox="1"/>
      </xdr:nvSpPr>
      <xdr:spPr>
        <a:xfrm>
          <a:off x="830795" y="92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130860</xdr:rowOff>
    </xdr:from>
    <xdr:to>
      <xdr:col>24</xdr:col>
      <xdr:colOff>63500</xdr:colOff>
      <xdr:row>76</xdr:row>
      <xdr:rowOff>158379</xdr:rowOff>
    </xdr:to>
    <xdr:cxnSp macro="">
      <xdr:nvCxnSpPr>
        <xdr:cNvPr id="178" name="直線コネクタ 177"/>
        <xdr:cNvCxnSpPr/>
      </xdr:nvCxnSpPr>
      <xdr:spPr>
        <a:xfrm>
          <a:off x="3797300" y="13161060"/>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130860</xdr:rowOff>
    </xdr:from>
    <xdr:to>
      <xdr:col>19</xdr:col>
      <xdr:colOff>177800</xdr:colOff>
      <xdr:row>77</xdr:row>
      <xdr:rowOff>145111</xdr:rowOff>
    </xdr:to>
    <xdr:cxnSp macro="">
      <xdr:nvCxnSpPr>
        <xdr:cNvPr id="181" name="直線コネクタ 180"/>
        <xdr:cNvCxnSpPr/>
      </xdr:nvCxnSpPr>
      <xdr:spPr>
        <a:xfrm flipV="1">
          <a:off x="2908300" y="13161060"/>
          <a:ext cx="889000" cy="18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145111</xdr:rowOff>
    </xdr:from>
    <xdr:to>
      <xdr:col>15</xdr:col>
      <xdr:colOff>50800</xdr:colOff>
      <xdr:row>78</xdr:row>
      <xdr:rowOff>125527</xdr:rowOff>
    </xdr:to>
    <xdr:cxnSp macro="">
      <xdr:nvCxnSpPr>
        <xdr:cNvPr id="184" name="直線コネクタ 183"/>
        <xdr:cNvCxnSpPr/>
      </xdr:nvCxnSpPr>
      <xdr:spPr>
        <a:xfrm flipV="1">
          <a:off x="2019300" y="13346761"/>
          <a:ext cx="8890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60520</xdr:rowOff>
    </xdr:from>
    <xdr:to>
      <xdr:col>15</xdr:col>
      <xdr:colOff>101600</xdr:colOff>
      <xdr:row>77</xdr:row>
      <xdr:rowOff>162120</xdr:rowOff>
    </xdr:to>
    <xdr:sp macro="" textlink="">
      <xdr:nvSpPr>
        <xdr:cNvPr id="185" name="フローチャート: 判断 184"/>
        <xdr:cNvSpPr/>
      </xdr:nvSpPr>
      <xdr:spPr>
        <a:xfrm>
          <a:off x="2857500" y="132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7197</xdr:rowOff>
    </xdr:from>
    <xdr:ext cx="599010" cy="259045"/>
    <xdr:sp macro="" textlink="">
      <xdr:nvSpPr>
        <xdr:cNvPr id="186" name="テキスト ボックス 185"/>
        <xdr:cNvSpPr txBox="1"/>
      </xdr:nvSpPr>
      <xdr:spPr>
        <a:xfrm>
          <a:off x="2608795" y="130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125527</xdr:rowOff>
    </xdr:from>
    <xdr:to>
      <xdr:col>10</xdr:col>
      <xdr:colOff>114300</xdr:colOff>
      <xdr:row>78</xdr:row>
      <xdr:rowOff>153383</xdr:rowOff>
    </xdr:to>
    <xdr:cxnSp macro="">
      <xdr:nvCxnSpPr>
        <xdr:cNvPr id="187" name="直線コネクタ 186"/>
        <xdr:cNvCxnSpPr/>
      </xdr:nvCxnSpPr>
      <xdr:spPr>
        <a:xfrm flipV="1">
          <a:off x="1130300" y="13498627"/>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8" name="フローチャート: 判断 187"/>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9" name="テキスト ボックス 188"/>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90" name="フローチャート: 判断 189"/>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126494</xdr:rowOff>
    </xdr:from>
    <xdr:ext cx="599010" cy="259045"/>
    <xdr:sp macro="" textlink="">
      <xdr:nvSpPr>
        <xdr:cNvPr id="191" name="テキスト ボックス 190"/>
        <xdr:cNvSpPr txBox="1"/>
      </xdr:nvSpPr>
      <xdr:spPr>
        <a:xfrm>
          <a:off x="830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107579</xdr:rowOff>
    </xdr:from>
    <xdr:to>
      <xdr:col>24</xdr:col>
      <xdr:colOff>114300</xdr:colOff>
      <xdr:row>77</xdr:row>
      <xdr:rowOff>37729</xdr:rowOff>
    </xdr:to>
    <xdr:sp macro="" textlink="">
      <xdr:nvSpPr>
        <xdr:cNvPr id="197" name="楕円 196"/>
        <xdr:cNvSpPr/>
      </xdr:nvSpPr>
      <xdr:spPr>
        <a:xfrm>
          <a:off x="4584700" y="131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22506</xdr:rowOff>
    </xdr:from>
    <xdr:ext cx="599010" cy="259045"/>
    <xdr:sp macro="" textlink="">
      <xdr:nvSpPr>
        <xdr:cNvPr id="198" name="民生費該当値テキスト"/>
        <xdr:cNvSpPr txBox="1"/>
      </xdr:nvSpPr>
      <xdr:spPr>
        <a:xfrm>
          <a:off x="4686300" y="130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80060</xdr:rowOff>
    </xdr:from>
    <xdr:to>
      <xdr:col>20</xdr:col>
      <xdr:colOff>38100</xdr:colOff>
      <xdr:row>77</xdr:row>
      <xdr:rowOff>10210</xdr:rowOff>
    </xdr:to>
    <xdr:sp macro="" textlink="">
      <xdr:nvSpPr>
        <xdr:cNvPr id="199" name="楕円 198"/>
        <xdr:cNvSpPr/>
      </xdr:nvSpPr>
      <xdr:spPr>
        <a:xfrm>
          <a:off x="3746500" y="131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1337</xdr:rowOff>
    </xdr:from>
    <xdr:ext cx="599010" cy="259045"/>
    <xdr:sp macro="" textlink="">
      <xdr:nvSpPr>
        <xdr:cNvPr id="200" name="テキスト ボックス 199"/>
        <xdr:cNvSpPr txBox="1"/>
      </xdr:nvSpPr>
      <xdr:spPr>
        <a:xfrm>
          <a:off x="3497795" y="132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94311</xdr:rowOff>
    </xdr:from>
    <xdr:to>
      <xdr:col>15</xdr:col>
      <xdr:colOff>101600</xdr:colOff>
      <xdr:row>78</xdr:row>
      <xdr:rowOff>24461</xdr:rowOff>
    </xdr:to>
    <xdr:sp macro="" textlink="">
      <xdr:nvSpPr>
        <xdr:cNvPr id="201" name="楕円 200"/>
        <xdr:cNvSpPr/>
      </xdr:nvSpPr>
      <xdr:spPr>
        <a:xfrm>
          <a:off x="2857500" y="13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15588</xdr:rowOff>
    </xdr:from>
    <xdr:ext cx="599010" cy="259045"/>
    <xdr:sp macro="" textlink="">
      <xdr:nvSpPr>
        <xdr:cNvPr id="202" name="テキスト ボックス 201"/>
        <xdr:cNvSpPr txBox="1"/>
      </xdr:nvSpPr>
      <xdr:spPr>
        <a:xfrm>
          <a:off x="2608795" y="133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74727</xdr:rowOff>
    </xdr:from>
    <xdr:to>
      <xdr:col>10</xdr:col>
      <xdr:colOff>165100</xdr:colOff>
      <xdr:row>79</xdr:row>
      <xdr:rowOff>4877</xdr:rowOff>
    </xdr:to>
    <xdr:sp macro="" textlink="">
      <xdr:nvSpPr>
        <xdr:cNvPr id="203" name="楕円 202"/>
        <xdr:cNvSpPr/>
      </xdr:nvSpPr>
      <xdr:spPr>
        <a:xfrm>
          <a:off x="1968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167454</xdr:rowOff>
    </xdr:from>
    <xdr:ext cx="599010" cy="259045"/>
    <xdr:sp macro="" textlink="">
      <xdr:nvSpPr>
        <xdr:cNvPr id="204" name="テキスト ボックス 203"/>
        <xdr:cNvSpPr txBox="1"/>
      </xdr:nvSpPr>
      <xdr:spPr>
        <a:xfrm>
          <a:off x="1719795" y="1354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102583</xdr:rowOff>
    </xdr:from>
    <xdr:to>
      <xdr:col>6</xdr:col>
      <xdr:colOff>38100</xdr:colOff>
      <xdr:row>79</xdr:row>
      <xdr:rowOff>32733</xdr:rowOff>
    </xdr:to>
    <xdr:sp macro="" textlink="">
      <xdr:nvSpPr>
        <xdr:cNvPr id="205" name="楕円 204"/>
        <xdr:cNvSpPr/>
      </xdr:nvSpPr>
      <xdr:spPr>
        <a:xfrm>
          <a:off x="1079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23860</xdr:rowOff>
    </xdr:from>
    <xdr:ext cx="599010" cy="259045"/>
    <xdr:sp macro="" textlink="">
      <xdr:nvSpPr>
        <xdr:cNvPr id="206" name="テキスト ボックス 205"/>
        <xdr:cNvSpPr txBox="1"/>
      </xdr:nvSpPr>
      <xdr:spPr>
        <a:xfrm>
          <a:off x="830795" y="1356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169320</xdr:rowOff>
    </xdr:from>
    <xdr:to>
      <xdr:col>24</xdr:col>
      <xdr:colOff>62865</xdr:colOff>
      <xdr:row>98</xdr:row>
      <xdr:rowOff>83334</xdr:rowOff>
    </xdr:to>
    <xdr:cxnSp macro="">
      <xdr:nvCxnSpPr>
        <xdr:cNvPr id="233" name="直線コネクタ 232"/>
        <xdr:cNvCxnSpPr/>
      </xdr:nvCxnSpPr>
      <xdr:spPr>
        <a:xfrm flipV="1">
          <a:off x="4633595" y="15771270"/>
          <a:ext cx="1270" cy="11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87161</xdr:rowOff>
    </xdr:from>
    <xdr:ext cx="534377" cy="259045"/>
    <xdr:sp macro="" textlink="">
      <xdr:nvSpPr>
        <xdr:cNvPr id="234" name="衛生費最小値テキスト"/>
        <xdr:cNvSpPr txBox="1"/>
      </xdr:nvSpPr>
      <xdr:spPr>
        <a:xfrm>
          <a:off x="4686300" y="168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83334</xdr:rowOff>
    </xdr:from>
    <xdr:to>
      <xdr:col>24</xdr:col>
      <xdr:colOff>152400</xdr:colOff>
      <xdr:row>98</xdr:row>
      <xdr:rowOff>83334</xdr:rowOff>
    </xdr:to>
    <xdr:cxnSp macro="">
      <xdr:nvCxnSpPr>
        <xdr:cNvPr id="235" name="直線コネクタ 234"/>
        <xdr:cNvCxnSpPr/>
      </xdr:nvCxnSpPr>
      <xdr:spPr>
        <a:xfrm>
          <a:off x="4546600" y="168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115997</xdr:rowOff>
    </xdr:from>
    <xdr:ext cx="534377" cy="259045"/>
    <xdr:sp macro="" textlink="">
      <xdr:nvSpPr>
        <xdr:cNvPr id="236" name="衛生費最大値テキスト"/>
        <xdr:cNvSpPr txBox="1"/>
      </xdr:nvSpPr>
      <xdr:spPr>
        <a:xfrm>
          <a:off x="4686300" y="1554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169320</xdr:rowOff>
    </xdr:from>
    <xdr:to>
      <xdr:col>24</xdr:col>
      <xdr:colOff>152400</xdr:colOff>
      <xdr:row>91</xdr:row>
      <xdr:rowOff>169320</xdr:rowOff>
    </xdr:to>
    <xdr:cxnSp macro="">
      <xdr:nvCxnSpPr>
        <xdr:cNvPr id="237" name="直線コネクタ 236"/>
        <xdr:cNvCxnSpPr/>
      </xdr:nvCxnSpPr>
      <xdr:spPr>
        <a:xfrm>
          <a:off x="4546600" y="1577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98290</xdr:rowOff>
    </xdr:from>
    <xdr:to>
      <xdr:col>24</xdr:col>
      <xdr:colOff>63500</xdr:colOff>
      <xdr:row>92</xdr:row>
      <xdr:rowOff>32226</xdr:rowOff>
    </xdr:to>
    <xdr:cxnSp macro="">
      <xdr:nvCxnSpPr>
        <xdr:cNvPr id="238" name="直線コネクタ 237"/>
        <xdr:cNvCxnSpPr/>
      </xdr:nvCxnSpPr>
      <xdr:spPr>
        <a:xfrm>
          <a:off x="3797300" y="15357340"/>
          <a:ext cx="838200" cy="4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10357</xdr:rowOff>
    </xdr:from>
    <xdr:ext cx="534377" cy="259045"/>
    <xdr:sp macro="" textlink="">
      <xdr:nvSpPr>
        <xdr:cNvPr id="239" name="衛生費平均値テキスト"/>
        <xdr:cNvSpPr txBox="1"/>
      </xdr:nvSpPr>
      <xdr:spPr>
        <a:xfrm>
          <a:off x="4686300" y="1646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31930</xdr:rowOff>
    </xdr:from>
    <xdr:to>
      <xdr:col>24</xdr:col>
      <xdr:colOff>114300</xdr:colOff>
      <xdr:row>96</xdr:row>
      <xdr:rowOff>133530</xdr:rowOff>
    </xdr:to>
    <xdr:sp macro="" textlink="">
      <xdr:nvSpPr>
        <xdr:cNvPr id="240" name="フローチャート: 判断 239"/>
        <xdr:cNvSpPr/>
      </xdr:nvSpPr>
      <xdr:spPr>
        <a:xfrm>
          <a:off x="4584700" y="1649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98290</xdr:rowOff>
    </xdr:from>
    <xdr:to>
      <xdr:col>19</xdr:col>
      <xdr:colOff>177800</xdr:colOff>
      <xdr:row>94</xdr:row>
      <xdr:rowOff>141055</xdr:rowOff>
    </xdr:to>
    <xdr:cxnSp macro="">
      <xdr:nvCxnSpPr>
        <xdr:cNvPr id="241" name="直線コネクタ 240"/>
        <xdr:cNvCxnSpPr/>
      </xdr:nvCxnSpPr>
      <xdr:spPr>
        <a:xfrm flipV="1">
          <a:off x="2908300" y="15357340"/>
          <a:ext cx="889000" cy="9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28076</xdr:rowOff>
    </xdr:from>
    <xdr:to>
      <xdr:col>20</xdr:col>
      <xdr:colOff>38100</xdr:colOff>
      <xdr:row>96</xdr:row>
      <xdr:rowOff>129676</xdr:rowOff>
    </xdr:to>
    <xdr:sp macro="" textlink="">
      <xdr:nvSpPr>
        <xdr:cNvPr id="242" name="フローチャート: 判断 241"/>
        <xdr:cNvSpPr/>
      </xdr:nvSpPr>
      <xdr:spPr>
        <a:xfrm>
          <a:off x="37465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120803</xdr:rowOff>
    </xdr:from>
    <xdr:ext cx="534377" cy="259045"/>
    <xdr:sp macro="" textlink="">
      <xdr:nvSpPr>
        <xdr:cNvPr id="243" name="テキスト ボックス 242"/>
        <xdr:cNvSpPr txBox="1"/>
      </xdr:nvSpPr>
      <xdr:spPr>
        <a:xfrm>
          <a:off x="3530111" y="165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141055</xdr:rowOff>
    </xdr:from>
    <xdr:to>
      <xdr:col>15</xdr:col>
      <xdr:colOff>50800</xdr:colOff>
      <xdr:row>95</xdr:row>
      <xdr:rowOff>131324</xdr:rowOff>
    </xdr:to>
    <xdr:cxnSp macro="">
      <xdr:nvCxnSpPr>
        <xdr:cNvPr id="244" name="直線コネクタ 243"/>
        <xdr:cNvCxnSpPr/>
      </xdr:nvCxnSpPr>
      <xdr:spPr>
        <a:xfrm flipV="1">
          <a:off x="2019300" y="16257355"/>
          <a:ext cx="889000" cy="1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7437</xdr:rowOff>
    </xdr:from>
    <xdr:to>
      <xdr:col>15</xdr:col>
      <xdr:colOff>101600</xdr:colOff>
      <xdr:row>97</xdr:row>
      <xdr:rowOff>109037</xdr:rowOff>
    </xdr:to>
    <xdr:sp macro="" textlink="">
      <xdr:nvSpPr>
        <xdr:cNvPr id="245" name="フローチャート: 判断 244"/>
        <xdr:cNvSpPr/>
      </xdr:nvSpPr>
      <xdr:spPr>
        <a:xfrm>
          <a:off x="2857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100164</xdr:rowOff>
    </xdr:from>
    <xdr:ext cx="534377" cy="259045"/>
    <xdr:sp macro="" textlink="">
      <xdr:nvSpPr>
        <xdr:cNvPr id="246" name="テキスト ボックス 245"/>
        <xdr:cNvSpPr txBox="1"/>
      </xdr:nvSpPr>
      <xdr:spPr>
        <a:xfrm>
          <a:off x="2641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74354</xdr:rowOff>
    </xdr:from>
    <xdr:to>
      <xdr:col>10</xdr:col>
      <xdr:colOff>114300</xdr:colOff>
      <xdr:row>95</xdr:row>
      <xdr:rowOff>131324</xdr:rowOff>
    </xdr:to>
    <xdr:cxnSp macro="">
      <xdr:nvCxnSpPr>
        <xdr:cNvPr id="247" name="直線コネクタ 246"/>
        <xdr:cNvCxnSpPr/>
      </xdr:nvCxnSpPr>
      <xdr:spPr>
        <a:xfrm>
          <a:off x="1130300" y="16190654"/>
          <a:ext cx="889000" cy="2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92459</xdr:rowOff>
    </xdr:from>
    <xdr:to>
      <xdr:col>10</xdr:col>
      <xdr:colOff>165100</xdr:colOff>
      <xdr:row>98</xdr:row>
      <xdr:rowOff>22609</xdr:rowOff>
    </xdr:to>
    <xdr:sp macro="" textlink="">
      <xdr:nvSpPr>
        <xdr:cNvPr id="248" name="フローチャート: 判断 247"/>
        <xdr:cNvSpPr/>
      </xdr:nvSpPr>
      <xdr:spPr>
        <a:xfrm>
          <a:off x="1968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13736</xdr:rowOff>
    </xdr:from>
    <xdr:ext cx="534377" cy="259045"/>
    <xdr:sp macro="" textlink="">
      <xdr:nvSpPr>
        <xdr:cNvPr id="249" name="テキスト ボックス 248"/>
        <xdr:cNvSpPr txBox="1"/>
      </xdr:nvSpPr>
      <xdr:spPr>
        <a:xfrm>
          <a:off x="1752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98778</xdr:rowOff>
    </xdr:from>
    <xdr:to>
      <xdr:col>6</xdr:col>
      <xdr:colOff>38100</xdr:colOff>
      <xdr:row>98</xdr:row>
      <xdr:rowOff>28928</xdr:rowOff>
    </xdr:to>
    <xdr:sp macro="" textlink="">
      <xdr:nvSpPr>
        <xdr:cNvPr id="250" name="フローチャート: 判断 249"/>
        <xdr:cNvSpPr/>
      </xdr:nvSpPr>
      <xdr:spPr>
        <a:xfrm>
          <a:off x="1079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20055</xdr:rowOff>
    </xdr:from>
    <xdr:ext cx="534377" cy="259045"/>
    <xdr:sp macro="" textlink="">
      <xdr:nvSpPr>
        <xdr:cNvPr id="251" name="テキスト ボックス 250"/>
        <xdr:cNvSpPr txBox="1"/>
      </xdr:nvSpPr>
      <xdr:spPr>
        <a:xfrm>
          <a:off x="863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152876</xdr:rowOff>
    </xdr:from>
    <xdr:to>
      <xdr:col>24</xdr:col>
      <xdr:colOff>114300</xdr:colOff>
      <xdr:row>92</xdr:row>
      <xdr:rowOff>83026</xdr:rowOff>
    </xdr:to>
    <xdr:sp macro="" textlink="">
      <xdr:nvSpPr>
        <xdr:cNvPr id="257" name="楕円 256"/>
        <xdr:cNvSpPr/>
      </xdr:nvSpPr>
      <xdr:spPr>
        <a:xfrm>
          <a:off x="4584700" y="157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71548</xdr:rowOff>
    </xdr:from>
    <xdr:ext cx="534377" cy="259045"/>
    <xdr:sp macro="" textlink="">
      <xdr:nvSpPr>
        <xdr:cNvPr id="258" name="衛生費該当値テキスト"/>
        <xdr:cNvSpPr txBox="1"/>
      </xdr:nvSpPr>
      <xdr:spPr>
        <a:xfrm>
          <a:off x="4686300" y="156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47490</xdr:rowOff>
    </xdr:from>
    <xdr:to>
      <xdr:col>20</xdr:col>
      <xdr:colOff>38100</xdr:colOff>
      <xdr:row>89</xdr:row>
      <xdr:rowOff>149090</xdr:rowOff>
    </xdr:to>
    <xdr:sp macro="" textlink="">
      <xdr:nvSpPr>
        <xdr:cNvPr id="259" name="楕円 258"/>
        <xdr:cNvSpPr/>
      </xdr:nvSpPr>
      <xdr:spPr>
        <a:xfrm>
          <a:off x="3746500" y="153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165617</xdr:rowOff>
    </xdr:from>
    <xdr:ext cx="599010" cy="259045"/>
    <xdr:sp macro="" textlink="">
      <xdr:nvSpPr>
        <xdr:cNvPr id="260" name="テキスト ボックス 259"/>
        <xdr:cNvSpPr txBox="1"/>
      </xdr:nvSpPr>
      <xdr:spPr>
        <a:xfrm>
          <a:off x="3497795" y="1508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90255</xdr:rowOff>
    </xdr:from>
    <xdr:to>
      <xdr:col>15</xdr:col>
      <xdr:colOff>101600</xdr:colOff>
      <xdr:row>95</xdr:row>
      <xdr:rowOff>20405</xdr:rowOff>
    </xdr:to>
    <xdr:sp macro="" textlink="">
      <xdr:nvSpPr>
        <xdr:cNvPr id="261" name="楕円 260"/>
        <xdr:cNvSpPr/>
      </xdr:nvSpPr>
      <xdr:spPr>
        <a:xfrm>
          <a:off x="2857500" y="162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36932</xdr:rowOff>
    </xdr:from>
    <xdr:ext cx="534377" cy="259045"/>
    <xdr:sp macro="" textlink="">
      <xdr:nvSpPr>
        <xdr:cNvPr id="262" name="テキスト ボックス 261"/>
        <xdr:cNvSpPr txBox="1"/>
      </xdr:nvSpPr>
      <xdr:spPr>
        <a:xfrm>
          <a:off x="2641111" y="159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80524</xdr:rowOff>
    </xdr:from>
    <xdr:to>
      <xdr:col>10</xdr:col>
      <xdr:colOff>165100</xdr:colOff>
      <xdr:row>96</xdr:row>
      <xdr:rowOff>10674</xdr:rowOff>
    </xdr:to>
    <xdr:sp macro="" textlink="">
      <xdr:nvSpPr>
        <xdr:cNvPr id="263" name="楕円 262"/>
        <xdr:cNvSpPr/>
      </xdr:nvSpPr>
      <xdr:spPr>
        <a:xfrm>
          <a:off x="1968500" y="16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27201</xdr:rowOff>
    </xdr:from>
    <xdr:ext cx="534377" cy="259045"/>
    <xdr:sp macro="" textlink="">
      <xdr:nvSpPr>
        <xdr:cNvPr id="264" name="テキスト ボックス 263"/>
        <xdr:cNvSpPr txBox="1"/>
      </xdr:nvSpPr>
      <xdr:spPr>
        <a:xfrm>
          <a:off x="1752111" y="161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23554</xdr:rowOff>
    </xdr:from>
    <xdr:to>
      <xdr:col>6</xdr:col>
      <xdr:colOff>38100</xdr:colOff>
      <xdr:row>94</xdr:row>
      <xdr:rowOff>125154</xdr:rowOff>
    </xdr:to>
    <xdr:sp macro="" textlink="">
      <xdr:nvSpPr>
        <xdr:cNvPr id="265" name="楕円 264"/>
        <xdr:cNvSpPr/>
      </xdr:nvSpPr>
      <xdr:spPr>
        <a:xfrm>
          <a:off x="1079500" y="16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141681</xdr:rowOff>
    </xdr:from>
    <xdr:ext cx="534377" cy="259045"/>
    <xdr:sp macro="" textlink="">
      <xdr:nvSpPr>
        <xdr:cNvPr id="266" name="テキスト ボックス 265"/>
        <xdr:cNvSpPr txBox="1"/>
      </xdr:nvSpPr>
      <xdr:spPr>
        <a:xfrm>
          <a:off x="863111" y="159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90" name="直線コネクタ 289"/>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3"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4" name="直線コネクタ 293"/>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2006</xdr:rowOff>
    </xdr:from>
    <xdr:to>
      <xdr:col>55</xdr:col>
      <xdr:colOff>0</xdr:colOff>
      <xdr:row>37</xdr:row>
      <xdr:rowOff>103886</xdr:rowOff>
    </xdr:to>
    <xdr:cxnSp macro="">
      <xdr:nvCxnSpPr>
        <xdr:cNvPr id="295" name="直線コネクタ 294"/>
        <xdr:cNvCxnSpPr/>
      </xdr:nvCxnSpPr>
      <xdr:spPr>
        <a:xfrm>
          <a:off x="9639300" y="6345656"/>
          <a:ext cx="838200"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6" name="労働費平均値テキスト"/>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7" name="フローチャート: 判断 296"/>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2006</xdr:rowOff>
    </xdr:from>
    <xdr:to>
      <xdr:col>50</xdr:col>
      <xdr:colOff>114300</xdr:colOff>
      <xdr:row>37</xdr:row>
      <xdr:rowOff>6274</xdr:rowOff>
    </xdr:to>
    <xdr:cxnSp macro="">
      <xdr:nvCxnSpPr>
        <xdr:cNvPr id="298" name="直線コネクタ 297"/>
        <xdr:cNvCxnSpPr/>
      </xdr:nvCxnSpPr>
      <xdr:spPr>
        <a:xfrm flipV="1">
          <a:off x="8750300" y="634565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9" name="フローチャート: 判断 298"/>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300" name="テキスト ボックス 299"/>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159055</xdr:rowOff>
    </xdr:from>
    <xdr:to>
      <xdr:col>45</xdr:col>
      <xdr:colOff>177800</xdr:colOff>
      <xdr:row>37</xdr:row>
      <xdr:rowOff>6274</xdr:rowOff>
    </xdr:to>
    <xdr:cxnSp macro="">
      <xdr:nvCxnSpPr>
        <xdr:cNvPr id="301" name="直線コネクタ 300"/>
        <xdr:cNvCxnSpPr/>
      </xdr:nvCxnSpPr>
      <xdr:spPr>
        <a:xfrm>
          <a:off x="7861300" y="633125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2" name="フローチャート: 判断 301"/>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3" name="テキスト ボックス 302"/>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159055</xdr:rowOff>
    </xdr:from>
    <xdr:to>
      <xdr:col>41</xdr:col>
      <xdr:colOff>50800</xdr:colOff>
      <xdr:row>36</xdr:row>
      <xdr:rowOff>160350</xdr:rowOff>
    </xdr:to>
    <xdr:cxnSp macro="">
      <xdr:nvCxnSpPr>
        <xdr:cNvPr id="304" name="直線コネクタ 303"/>
        <xdr:cNvCxnSpPr/>
      </xdr:nvCxnSpPr>
      <xdr:spPr>
        <a:xfrm flipV="1">
          <a:off x="6972300" y="633125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5" name="フローチャート: 判断 304"/>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6" name="テキスト ボックス 305"/>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7" name="フローチャート: 判断 306"/>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8" name="テキスト ボックス 307"/>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53086</xdr:rowOff>
    </xdr:from>
    <xdr:to>
      <xdr:col>55</xdr:col>
      <xdr:colOff>50800</xdr:colOff>
      <xdr:row>37</xdr:row>
      <xdr:rowOff>154686</xdr:rowOff>
    </xdr:to>
    <xdr:sp macro="" textlink="">
      <xdr:nvSpPr>
        <xdr:cNvPr id="314" name="楕円 313"/>
        <xdr:cNvSpPr/>
      </xdr:nvSpPr>
      <xdr:spPr>
        <a:xfrm>
          <a:off x="10426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75963</xdr:rowOff>
    </xdr:from>
    <xdr:ext cx="469744" cy="259045"/>
    <xdr:sp macro="" textlink="">
      <xdr:nvSpPr>
        <xdr:cNvPr id="315" name="労働費該当値テキスト"/>
        <xdr:cNvSpPr txBox="1"/>
      </xdr:nvSpPr>
      <xdr:spPr>
        <a:xfrm>
          <a:off x="10528300" y="62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122656</xdr:rowOff>
    </xdr:from>
    <xdr:to>
      <xdr:col>50</xdr:col>
      <xdr:colOff>165100</xdr:colOff>
      <xdr:row>37</xdr:row>
      <xdr:rowOff>52806</xdr:rowOff>
    </xdr:to>
    <xdr:sp macro="" textlink="">
      <xdr:nvSpPr>
        <xdr:cNvPr id="316" name="楕円 315"/>
        <xdr:cNvSpPr/>
      </xdr:nvSpPr>
      <xdr:spPr>
        <a:xfrm>
          <a:off x="9588500" y="62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69333</xdr:rowOff>
    </xdr:from>
    <xdr:ext cx="469744" cy="259045"/>
    <xdr:sp macro="" textlink="">
      <xdr:nvSpPr>
        <xdr:cNvPr id="317" name="テキスト ボックス 316"/>
        <xdr:cNvSpPr txBox="1"/>
      </xdr:nvSpPr>
      <xdr:spPr>
        <a:xfrm>
          <a:off x="9404428" y="60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126924</xdr:rowOff>
    </xdr:from>
    <xdr:to>
      <xdr:col>46</xdr:col>
      <xdr:colOff>38100</xdr:colOff>
      <xdr:row>37</xdr:row>
      <xdr:rowOff>57074</xdr:rowOff>
    </xdr:to>
    <xdr:sp macro="" textlink="">
      <xdr:nvSpPr>
        <xdr:cNvPr id="318" name="楕円 317"/>
        <xdr:cNvSpPr/>
      </xdr:nvSpPr>
      <xdr:spPr>
        <a:xfrm>
          <a:off x="8699500" y="62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73601</xdr:rowOff>
    </xdr:from>
    <xdr:ext cx="469744" cy="259045"/>
    <xdr:sp macro="" textlink="">
      <xdr:nvSpPr>
        <xdr:cNvPr id="319" name="テキスト ボックス 318"/>
        <xdr:cNvSpPr txBox="1"/>
      </xdr:nvSpPr>
      <xdr:spPr>
        <a:xfrm>
          <a:off x="8515428" y="60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108255</xdr:rowOff>
    </xdr:from>
    <xdr:to>
      <xdr:col>41</xdr:col>
      <xdr:colOff>101600</xdr:colOff>
      <xdr:row>37</xdr:row>
      <xdr:rowOff>38405</xdr:rowOff>
    </xdr:to>
    <xdr:sp macro="" textlink="">
      <xdr:nvSpPr>
        <xdr:cNvPr id="320" name="楕円 319"/>
        <xdr:cNvSpPr/>
      </xdr:nvSpPr>
      <xdr:spPr>
        <a:xfrm>
          <a:off x="78105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54932</xdr:rowOff>
    </xdr:from>
    <xdr:ext cx="469744" cy="259045"/>
    <xdr:sp macro="" textlink="">
      <xdr:nvSpPr>
        <xdr:cNvPr id="321" name="テキスト ボックス 320"/>
        <xdr:cNvSpPr txBox="1"/>
      </xdr:nvSpPr>
      <xdr:spPr>
        <a:xfrm>
          <a:off x="7626428" y="60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109550</xdr:rowOff>
    </xdr:from>
    <xdr:to>
      <xdr:col>36</xdr:col>
      <xdr:colOff>165100</xdr:colOff>
      <xdr:row>37</xdr:row>
      <xdr:rowOff>39700</xdr:rowOff>
    </xdr:to>
    <xdr:sp macro="" textlink="">
      <xdr:nvSpPr>
        <xdr:cNvPr id="322" name="楕円 321"/>
        <xdr:cNvSpPr/>
      </xdr:nvSpPr>
      <xdr:spPr>
        <a:xfrm>
          <a:off x="6921500" y="62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56227</xdr:rowOff>
    </xdr:from>
    <xdr:ext cx="469744" cy="259045"/>
    <xdr:sp macro="" textlink="">
      <xdr:nvSpPr>
        <xdr:cNvPr id="323" name="テキスト ボックス 322"/>
        <xdr:cNvSpPr txBox="1"/>
      </xdr:nvSpPr>
      <xdr:spPr>
        <a:xfrm>
          <a:off x="6737428" y="6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150208</xdr:rowOff>
    </xdr:from>
    <xdr:to>
      <xdr:col>54</xdr:col>
      <xdr:colOff>189865</xdr:colOff>
      <xdr:row>59</xdr:row>
      <xdr:rowOff>13559</xdr:rowOff>
    </xdr:to>
    <xdr:cxnSp macro="">
      <xdr:nvCxnSpPr>
        <xdr:cNvPr id="347" name="直線コネクタ 346"/>
        <xdr:cNvCxnSpPr/>
      </xdr:nvCxnSpPr>
      <xdr:spPr>
        <a:xfrm flipV="1">
          <a:off x="10475595" y="9579958"/>
          <a:ext cx="1270" cy="54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17386</xdr:rowOff>
    </xdr:from>
    <xdr:ext cx="469744" cy="259045"/>
    <xdr:sp macro="" textlink="">
      <xdr:nvSpPr>
        <xdr:cNvPr id="348" name="農林水産業費最小値テキスト"/>
        <xdr:cNvSpPr txBox="1"/>
      </xdr:nvSpPr>
      <xdr:spPr>
        <a:xfrm>
          <a:off x="10528300" y="10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xdr:rowOff>
    </xdr:from>
    <xdr:to>
      <xdr:col>55</xdr:col>
      <xdr:colOff>88900</xdr:colOff>
      <xdr:row>59</xdr:row>
      <xdr:rowOff>13559</xdr:rowOff>
    </xdr:to>
    <xdr:cxnSp macro="">
      <xdr:nvCxnSpPr>
        <xdr:cNvPr id="349" name="直線コネクタ 348"/>
        <xdr:cNvCxnSpPr/>
      </xdr:nvCxnSpPr>
      <xdr:spPr>
        <a:xfrm>
          <a:off x="10388600" y="1012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96885</xdr:rowOff>
    </xdr:from>
    <xdr:ext cx="534377" cy="259045"/>
    <xdr:sp macro="" textlink="">
      <xdr:nvSpPr>
        <xdr:cNvPr id="350" name="農林水産業費最大値テキスト"/>
        <xdr:cNvSpPr txBox="1"/>
      </xdr:nvSpPr>
      <xdr:spPr>
        <a:xfrm>
          <a:off x="10528300" y="93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150208</xdr:rowOff>
    </xdr:from>
    <xdr:to>
      <xdr:col>55</xdr:col>
      <xdr:colOff>88900</xdr:colOff>
      <xdr:row>55</xdr:row>
      <xdr:rowOff>150208</xdr:rowOff>
    </xdr:to>
    <xdr:cxnSp macro="">
      <xdr:nvCxnSpPr>
        <xdr:cNvPr id="351" name="直線コネクタ 350"/>
        <xdr:cNvCxnSpPr/>
      </xdr:nvCxnSpPr>
      <xdr:spPr>
        <a:xfrm>
          <a:off x="10388600" y="957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161280</xdr:rowOff>
    </xdr:from>
    <xdr:to>
      <xdr:col>55</xdr:col>
      <xdr:colOff>0</xdr:colOff>
      <xdr:row>55</xdr:row>
      <xdr:rowOff>150208</xdr:rowOff>
    </xdr:to>
    <xdr:cxnSp macro="">
      <xdr:nvCxnSpPr>
        <xdr:cNvPr id="352" name="直線コネクタ 351"/>
        <xdr:cNvCxnSpPr/>
      </xdr:nvCxnSpPr>
      <xdr:spPr>
        <a:xfrm>
          <a:off x="9639300" y="9248130"/>
          <a:ext cx="838200" cy="33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94774</xdr:rowOff>
    </xdr:from>
    <xdr:ext cx="534377" cy="259045"/>
    <xdr:sp macro="" textlink="">
      <xdr:nvSpPr>
        <xdr:cNvPr id="353" name="農林水産業費平均値テキスト"/>
        <xdr:cNvSpPr txBox="1"/>
      </xdr:nvSpPr>
      <xdr:spPr>
        <a:xfrm>
          <a:off x="10528300" y="9867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116347</xdr:rowOff>
    </xdr:from>
    <xdr:to>
      <xdr:col>55</xdr:col>
      <xdr:colOff>50800</xdr:colOff>
      <xdr:row>58</xdr:row>
      <xdr:rowOff>46497</xdr:rowOff>
    </xdr:to>
    <xdr:sp macro="" textlink="">
      <xdr:nvSpPr>
        <xdr:cNvPr id="354" name="フローチャート: 判断 353"/>
        <xdr:cNvSpPr/>
      </xdr:nvSpPr>
      <xdr:spPr>
        <a:xfrm>
          <a:off x="10426700" y="988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106126</xdr:rowOff>
    </xdr:from>
    <xdr:to>
      <xdr:col>50</xdr:col>
      <xdr:colOff>114300</xdr:colOff>
      <xdr:row>53</xdr:row>
      <xdr:rowOff>161280</xdr:rowOff>
    </xdr:to>
    <xdr:cxnSp macro="">
      <xdr:nvCxnSpPr>
        <xdr:cNvPr id="355" name="直線コネクタ 354"/>
        <xdr:cNvCxnSpPr/>
      </xdr:nvCxnSpPr>
      <xdr:spPr>
        <a:xfrm>
          <a:off x="8750300" y="919297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128288</xdr:rowOff>
    </xdr:from>
    <xdr:to>
      <xdr:col>50</xdr:col>
      <xdr:colOff>165100</xdr:colOff>
      <xdr:row>58</xdr:row>
      <xdr:rowOff>58438</xdr:rowOff>
    </xdr:to>
    <xdr:sp macro="" textlink="">
      <xdr:nvSpPr>
        <xdr:cNvPr id="356" name="フローチャート: 判断 355"/>
        <xdr:cNvSpPr/>
      </xdr:nvSpPr>
      <xdr:spPr>
        <a:xfrm>
          <a:off x="9588500" y="990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49565</xdr:rowOff>
    </xdr:from>
    <xdr:ext cx="534377" cy="259045"/>
    <xdr:sp macro="" textlink="">
      <xdr:nvSpPr>
        <xdr:cNvPr id="357" name="テキスト ボックス 356"/>
        <xdr:cNvSpPr txBox="1"/>
      </xdr:nvSpPr>
      <xdr:spPr>
        <a:xfrm>
          <a:off x="9372111" y="99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28798</xdr:rowOff>
    </xdr:from>
    <xdr:to>
      <xdr:col>45</xdr:col>
      <xdr:colOff>177800</xdr:colOff>
      <xdr:row>53</xdr:row>
      <xdr:rowOff>106126</xdr:rowOff>
    </xdr:to>
    <xdr:cxnSp macro="">
      <xdr:nvCxnSpPr>
        <xdr:cNvPr id="358" name="直線コネクタ 357"/>
        <xdr:cNvCxnSpPr/>
      </xdr:nvCxnSpPr>
      <xdr:spPr>
        <a:xfrm>
          <a:off x="7861300" y="9115648"/>
          <a:ext cx="889000" cy="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68204</xdr:rowOff>
    </xdr:from>
    <xdr:to>
      <xdr:col>46</xdr:col>
      <xdr:colOff>38100</xdr:colOff>
      <xdr:row>58</xdr:row>
      <xdr:rowOff>169804</xdr:rowOff>
    </xdr:to>
    <xdr:sp macro="" textlink="">
      <xdr:nvSpPr>
        <xdr:cNvPr id="359" name="フローチャート: 判断 358"/>
        <xdr:cNvSpPr/>
      </xdr:nvSpPr>
      <xdr:spPr>
        <a:xfrm>
          <a:off x="8699500" y="1001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160931</xdr:rowOff>
    </xdr:from>
    <xdr:ext cx="534377" cy="259045"/>
    <xdr:sp macro="" textlink="">
      <xdr:nvSpPr>
        <xdr:cNvPr id="360" name="テキスト ボックス 359"/>
        <xdr:cNvSpPr txBox="1"/>
      </xdr:nvSpPr>
      <xdr:spPr>
        <a:xfrm>
          <a:off x="8483111" y="101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100625</xdr:rowOff>
    </xdr:from>
    <xdr:to>
      <xdr:col>41</xdr:col>
      <xdr:colOff>50800</xdr:colOff>
      <xdr:row>53</xdr:row>
      <xdr:rowOff>28798</xdr:rowOff>
    </xdr:to>
    <xdr:cxnSp macro="">
      <xdr:nvCxnSpPr>
        <xdr:cNvPr id="361" name="直線コネクタ 360"/>
        <xdr:cNvCxnSpPr/>
      </xdr:nvCxnSpPr>
      <xdr:spPr>
        <a:xfrm>
          <a:off x="6972300" y="8844575"/>
          <a:ext cx="889000" cy="2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61757</xdr:rowOff>
    </xdr:from>
    <xdr:to>
      <xdr:col>41</xdr:col>
      <xdr:colOff>101600</xdr:colOff>
      <xdr:row>58</xdr:row>
      <xdr:rowOff>163357</xdr:rowOff>
    </xdr:to>
    <xdr:sp macro="" textlink="">
      <xdr:nvSpPr>
        <xdr:cNvPr id="362" name="フローチャート: 判断 361"/>
        <xdr:cNvSpPr/>
      </xdr:nvSpPr>
      <xdr:spPr>
        <a:xfrm>
          <a:off x="7810500" y="100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154484</xdr:rowOff>
    </xdr:from>
    <xdr:ext cx="534377" cy="259045"/>
    <xdr:sp macro="" textlink="">
      <xdr:nvSpPr>
        <xdr:cNvPr id="363" name="テキスト ボックス 362"/>
        <xdr:cNvSpPr txBox="1"/>
      </xdr:nvSpPr>
      <xdr:spPr>
        <a:xfrm>
          <a:off x="7594111" y="10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67694</xdr:rowOff>
    </xdr:from>
    <xdr:to>
      <xdr:col>36</xdr:col>
      <xdr:colOff>165100</xdr:colOff>
      <xdr:row>58</xdr:row>
      <xdr:rowOff>169294</xdr:rowOff>
    </xdr:to>
    <xdr:sp macro="" textlink="">
      <xdr:nvSpPr>
        <xdr:cNvPr id="364" name="フローチャート: 判断 363"/>
        <xdr:cNvSpPr/>
      </xdr:nvSpPr>
      <xdr:spPr>
        <a:xfrm>
          <a:off x="69215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160421</xdr:rowOff>
    </xdr:from>
    <xdr:ext cx="534377" cy="259045"/>
    <xdr:sp macro="" textlink="">
      <xdr:nvSpPr>
        <xdr:cNvPr id="365" name="テキスト ボックス 364"/>
        <xdr:cNvSpPr txBox="1"/>
      </xdr:nvSpPr>
      <xdr:spPr>
        <a:xfrm>
          <a:off x="6705111" y="101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99408</xdr:rowOff>
    </xdr:from>
    <xdr:to>
      <xdr:col>55</xdr:col>
      <xdr:colOff>50800</xdr:colOff>
      <xdr:row>56</xdr:row>
      <xdr:rowOff>29558</xdr:rowOff>
    </xdr:to>
    <xdr:sp macro="" textlink="">
      <xdr:nvSpPr>
        <xdr:cNvPr id="371" name="楕円 370"/>
        <xdr:cNvSpPr/>
      </xdr:nvSpPr>
      <xdr:spPr>
        <a:xfrm>
          <a:off x="10426700" y="95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52435</xdr:rowOff>
    </xdr:from>
    <xdr:ext cx="534377" cy="259045"/>
    <xdr:sp macro="" textlink="">
      <xdr:nvSpPr>
        <xdr:cNvPr id="372" name="農林水産業費該当値テキスト"/>
        <xdr:cNvSpPr txBox="1"/>
      </xdr:nvSpPr>
      <xdr:spPr>
        <a:xfrm>
          <a:off x="10528300" y="94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110480</xdr:rowOff>
    </xdr:from>
    <xdr:to>
      <xdr:col>50</xdr:col>
      <xdr:colOff>165100</xdr:colOff>
      <xdr:row>54</xdr:row>
      <xdr:rowOff>40630</xdr:rowOff>
    </xdr:to>
    <xdr:sp macro="" textlink="">
      <xdr:nvSpPr>
        <xdr:cNvPr id="373" name="楕円 372"/>
        <xdr:cNvSpPr/>
      </xdr:nvSpPr>
      <xdr:spPr>
        <a:xfrm>
          <a:off x="9588500" y="9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57157</xdr:rowOff>
    </xdr:from>
    <xdr:ext cx="599010" cy="259045"/>
    <xdr:sp macro="" textlink="">
      <xdr:nvSpPr>
        <xdr:cNvPr id="374" name="テキスト ボックス 373"/>
        <xdr:cNvSpPr txBox="1"/>
      </xdr:nvSpPr>
      <xdr:spPr>
        <a:xfrm>
          <a:off x="9339795" y="897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55326</xdr:rowOff>
    </xdr:from>
    <xdr:to>
      <xdr:col>46</xdr:col>
      <xdr:colOff>38100</xdr:colOff>
      <xdr:row>53</xdr:row>
      <xdr:rowOff>156926</xdr:rowOff>
    </xdr:to>
    <xdr:sp macro="" textlink="">
      <xdr:nvSpPr>
        <xdr:cNvPr id="375" name="楕円 374"/>
        <xdr:cNvSpPr/>
      </xdr:nvSpPr>
      <xdr:spPr>
        <a:xfrm>
          <a:off x="8699500" y="91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2003</xdr:rowOff>
    </xdr:from>
    <xdr:ext cx="599010" cy="259045"/>
    <xdr:sp macro="" textlink="">
      <xdr:nvSpPr>
        <xdr:cNvPr id="376" name="テキスト ボックス 375"/>
        <xdr:cNvSpPr txBox="1"/>
      </xdr:nvSpPr>
      <xdr:spPr>
        <a:xfrm>
          <a:off x="8450795" y="891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149448</xdr:rowOff>
    </xdr:from>
    <xdr:to>
      <xdr:col>41</xdr:col>
      <xdr:colOff>101600</xdr:colOff>
      <xdr:row>53</xdr:row>
      <xdr:rowOff>79598</xdr:rowOff>
    </xdr:to>
    <xdr:sp macro="" textlink="">
      <xdr:nvSpPr>
        <xdr:cNvPr id="377" name="楕円 376"/>
        <xdr:cNvSpPr/>
      </xdr:nvSpPr>
      <xdr:spPr>
        <a:xfrm>
          <a:off x="7810500" y="90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96125</xdr:rowOff>
    </xdr:from>
    <xdr:ext cx="599010" cy="259045"/>
    <xdr:sp macro="" textlink="">
      <xdr:nvSpPr>
        <xdr:cNvPr id="378" name="テキスト ボックス 377"/>
        <xdr:cNvSpPr txBox="1"/>
      </xdr:nvSpPr>
      <xdr:spPr>
        <a:xfrm>
          <a:off x="7561795" y="88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49825</xdr:rowOff>
    </xdr:from>
    <xdr:to>
      <xdr:col>36</xdr:col>
      <xdr:colOff>165100</xdr:colOff>
      <xdr:row>51</xdr:row>
      <xdr:rowOff>151425</xdr:rowOff>
    </xdr:to>
    <xdr:sp macro="" textlink="">
      <xdr:nvSpPr>
        <xdr:cNvPr id="379" name="楕円 378"/>
        <xdr:cNvSpPr/>
      </xdr:nvSpPr>
      <xdr:spPr>
        <a:xfrm>
          <a:off x="6921500" y="87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167952</xdr:rowOff>
    </xdr:from>
    <xdr:ext cx="599010" cy="259045"/>
    <xdr:sp macro="" textlink="">
      <xdr:nvSpPr>
        <xdr:cNvPr id="380" name="テキスト ボックス 379"/>
        <xdr:cNvSpPr txBox="1"/>
      </xdr:nvSpPr>
      <xdr:spPr>
        <a:xfrm>
          <a:off x="6672795" y="856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166732</xdr:rowOff>
    </xdr:from>
    <xdr:to>
      <xdr:col>54</xdr:col>
      <xdr:colOff>189865</xdr:colOff>
      <xdr:row>78</xdr:row>
      <xdr:rowOff>137452</xdr:rowOff>
    </xdr:to>
    <xdr:cxnSp macro="">
      <xdr:nvCxnSpPr>
        <xdr:cNvPr id="404" name="直線コネクタ 403"/>
        <xdr:cNvCxnSpPr/>
      </xdr:nvCxnSpPr>
      <xdr:spPr>
        <a:xfrm flipV="1">
          <a:off x="10475595" y="12339682"/>
          <a:ext cx="1270" cy="117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141279</xdr:rowOff>
    </xdr:from>
    <xdr:ext cx="469744" cy="259045"/>
    <xdr:sp macro="" textlink="">
      <xdr:nvSpPr>
        <xdr:cNvPr id="405" name="商工費最小値テキスト"/>
        <xdr:cNvSpPr txBox="1"/>
      </xdr:nvSpPr>
      <xdr:spPr>
        <a:xfrm>
          <a:off x="10528300"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137452</xdr:rowOff>
    </xdr:from>
    <xdr:to>
      <xdr:col>55</xdr:col>
      <xdr:colOff>88900</xdr:colOff>
      <xdr:row>78</xdr:row>
      <xdr:rowOff>137452</xdr:rowOff>
    </xdr:to>
    <xdr:cxnSp macro="">
      <xdr:nvCxnSpPr>
        <xdr:cNvPr id="406" name="直線コネクタ 405"/>
        <xdr:cNvCxnSpPr/>
      </xdr:nvCxnSpPr>
      <xdr:spPr>
        <a:xfrm>
          <a:off x="10388600" y="1351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113409</xdr:rowOff>
    </xdr:from>
    <xdr:ext cx="534377" cy="259045"/>
    <xdr:sp macro="" textlink="">
      <xdr:nvSpPr>
        <xdr:cNvPr id="407" name="商工費最大値テキスト"/>
        <xdr:cNvSpPr txBox="1"/>
      </xdr:nvSpPr>
      <xdr:spPr>
        <a:xfrm>
          <a:off x="10528300" y="121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166732</xdr:rowOff>
    </xdr:from>
    <xdr:to>
      <xdr:col>55</xdr:col>
      <xdr:colOff>88900</xdr:colOff>
      <xdr:row>71</xdr:row>
      <xdr:rowOff>166732</xdr:rowOff>
    </xdr:to>
    <xdr:cxnSp macro="">
      <xdr:nvCxnSpPr>
        <xdr:cNvPr id="408" name="直線コネクタ 407"/>
        <xdr:cNvCxnSpPr/>
      </xdr:nvCxnSpPr>
      <xdr:spPr>
        <a:xfrm>
          <a:off x="10388600" y="1233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71101</xdr:rowOff>
    </xdr:from>
    <xdr:to>
      <xdr:col>55</xdr:col>
      <xdr:colOff>0</xdr:colOff>
      <xdr:row>76</xdr:row>
      <xdr:rowOff>17342</xdr:rowOff>
    </xdr:to>
    <xdr:cxnSp macro="">
      <xdr:nvCxnSpPr>
        <xdr:cNvPr id="409" name="直線コネクタ 408"/>
        <xdr:cNvCxnSpPr/>
      </xdr:nvCxnSpPr>
      <xdr:spPr>
        <a:xfrm>
          <a:off x="9639300" y="12586951"/>
          <a:ext cx="838200" cy="4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30160</xdr:rowOff>
    </xdr:from>
    <xdr:ext cx="534377" cy="259045"/>
    <xdr:sp macro="" textlink="">
      <xdr:nvSpPr>
        <xdr:cNvPr id="410" name="商工費平均値テキスト"/>
        <xdr:cNvSpPr txBox="1"/>
      </xdr:nvSpPr>
      <xdr:spPr>
        <a:xfrm>
          <a:off x="10528300" y="1306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51733</xdr:rowOff>
    </xdr:from>
    <xdr:to>
      <xdr:col>55</xdr:col>
      <xdr:colOff>50800</xdr:colOff>
      <xdr:row>76</xdr:row>
      <xdr:rowOff>153333</xdr:rowOff>
    </xdr:to>
    <xdr:sp macro="" textlink="">
      <xdr:nvSpPr>
        <xdr:cNvPr id="411" name="フローチャート: 判断 410"/>
        <xdr:cNvSpPr/>
      </xdr:nvSpPr>
      <xdr:spPr>
        <a:xfrm>
          <a:off x="10426700" y="1308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71101</xdr:rowOff>
    </xdr:from>
    <xdr:to>
      <xdr:col>50</xdr:col>
      <xdr:colOff>114300</xdr:colOff>
      <xdr:row>74</xdr:row>
      <xdr:rowOff>5779</xdr:rowOff>
    </xdr:to>
    <xdr:cxnSp macro="">
      <xdr:nvCxnSpPr>
        <xdr:cNvPr id="412" name="直線コネクタ 411"/>
        <xdr:cNvCxnSpPr/>
      </xdr:nvCxnSpPr>
      <xdr:spPr>
        <a:xfrm flipV="1">
          <a:off x="8750300" y="12586951"/>
          <a:ext cx="889000" cy="1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41332</xdr:rowOff>
    </xdr:from>
    <xdr:to>
      <xdr:col>50</xdr:col>
      <xdr:colOff>165100</xdr:colOff>
      <xdr:row>76</xdr:row>
      <xdr:rowOff>142932</xdr:rowOff>
    </xdr:to>
    <xdr:sp macro="" textlink="">
      <xdr:nvSpPr>
        <xdr:cNvPr id="413" name="フローチャート: 判断 412"/>
        <xdr:cNvSpPr/>
      </xdr:nvSpPr>
      <xdr:spPr>
        <a:xfrm>
          <a:off x="95885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134059</xdr:rowOff>
    </xdr:from>
    <xdr:ext cx="534377" cy="259045"/>
    <xdr:sp macro="" textlink="">
      <xdr:nvSpPr>
        <xdr:cNvPr id="414" name="テキスト ボックス 413"/>
        <xdr:cNvSpPr txBox="1"/>
      </xdr:nvSpPr>
      <xdr:spPr>
        <a:xfrm>
          <a:off x="9372111" y="131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82797</xdr:rowOff>
    </xdr:from>
    <xdr:to>
      <xdr:col>45</xdr:col>
      <xdr:colOff>177800</xdr:colOff>
      <xdr:row>74</xdr:row>
      <xdr:rowOff>5779</xdr:rowOff>
    </xdr:to>
    <xdr:cxnSp macro="">
      <xdr:nvCxnSpPr>
        <xdr:cNvPr id="415" name="直線コネクタ 414"/>
        <xdr:cNvCxnSpPr/>
      </xdr:nvCxnSpPr>
      <xdr:spPr>
        <a:xfrm>
          <a:off x="7861300" y="12427197"/>
          <a:ext cx="889000" cy="2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6" name="フローチャート: 判断 415"/>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7" name="テキスト ボックス 416"/>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129108</xdr:rowOff>
    </xdr:from>
    <xdr:to>
      <xdr:col>41</xdr:col>
      <xdr:colOff>50800</xdr:colOff>
      <xdr:row>72</xdr:row>
      <xdr:rowOff>82797</xdr:rowOff>
    </xdr:to>
    <xdr:cxnSp macro="">
      <xdr:nvCxnSpPr>
        <xdr:cNvPr id="418" name="直線コネクタ 417"/>
        <xdr:cNvCxnSpPr/>
      </xdr:nvCxnSpPr>
      <xdr:spPr>
        <a:xfrm>
          <a:off x="6972300" y="12302058"/>
          <a:ext cx="889000" cy="1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9" name="フローチャート: 判断 418"/>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20" name="テキスト ボックス 419"/>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1" name="フローチャート: 判断 420"/>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2" name="テキスト ボックス 421"/>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137992</xdr:rowOff>
    </xdr:from>
    <xdr:to>
      <xdr:col>55</xdr:col>
      <xdr:colOff>50800</xdr:colOff>
      <xdr:row>76</xdr:row>
      <xdr:rowOff>68142</xdr:rowOff>
    </xdr:to>
    <xdr:sp macro="" textlink="">
      <xdr:nvSpPr>
        <xdr:cNvPr id="428" name="楕円 427"/>
        <xdr:cNvSpPr/>
      </xdr:nvSpPr>
      <xdr:spPr>
        <a:xfrm>
          <a:off x="10426700" y="129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160869</xdr:rowOff>
    </xdr:from>
    <xdr:ext cx="534377" cy="259045"/>
    <xdr:sp macro="" textlink="">
      <xdr:nvSpPr>
        <xdr:cNvPr id="429" name="商工費該当値テキスト"/>
        <xdr:cNvSpPr txBox="1"/>
      </xdr:nvSpPr>
      <xdr:spPr>
        <a:xfrm>
          <a:off x="10528300" y="12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20301</xdr:rowOff>
    </xdr:from>
    <xdr:to>
      <xdr:col>50</xdr:col>
      <xdr:colOff>165100</xdr:colOff>
      <xdr:row>73</xdr:row>
      <xdr:rowOff>121901</xdr:rowOff>
    </xdr:to>
    <xdr:sp macro="" textlink="">
      <xdr:nvSpPr>
        <xdr:cNvPr id="430" name="楕円 429"/>
        <xdr:cNvSpPr/>
      </xdr:nvSpPr>
      <xdr:spPr>
        <a:xfrm>
          <a:off x="9588500" y="125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138428</xdr:rowOff>
    </xdr:from>
    <xdr:ext cx="534377" cy="259045"/>
    <xdr:sp macro="" textlink="">
      <xdr:nvSpPr>
        <xdr:cNvPr id="431" name="テキスト ボックス 430"/>
        <xdr:cNvSpPr txBox="1"/>
      </xdr:nvSpPr>
      <xdr:spPr>
        <a:xfrm>
          <a:off x="9372111" y="123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126429</xdr:rowOff>
    </xdr:from>
    <xdr:to>
      <xdr:col>46</xdr:col>
      <xdr:colOff>38100</xdr:colOff>
      <xdr:row>74</xdr:row>
      <xdr:rowOff>56579</xdr:rowOff>
    </xdr:to>
    <xdr:sp macro="" textlink="">
      <xdr:nvSpPr>
        <xdr:cNvPr id="432" name="楕円 431"/>
        <xdr:cNvSpPr/>
      </xdr:nvSpPr>
      <xdr:spPr>
        <a:xfrm>
          <a:off x="8699500" y="12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73106</xdr:rowOff>
    </xdr:from>
    <xdr:ext cx="534377" cy="259045"/>
    <xdr:sp macro="" textlink="">
      <xdr:nvSpPr>
        <xdr:cNvPr id="433" name="テキスト ボックス 432"/>
        <xdr:cNvSpPr txBox="1"/>
      </xdr:nvSpPr>
      <xdr:spPr>
        <a:xfrm>
          <a:off x="8483111" y="12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31997</xdr:rowOff>
    </xdr:from>
    <xdr:to>
      <xdr:col>41</xdr:col>
      <xdr:colOff>101600</xdr:colOff>
      <xdr:row>72</xdr:row>
      <xdr:rowOff>133597</xdr:rowOff>
    </xdr:to>
    <xdr:sp macro="" textlink="">
      <xdr:nvSpPr>
        <xdr:cNvPr id="434" name="楕円 433"/>
        <xdr:cNvSpPr/>
      </xdr:nvSpPr>
      <xdr:spPr>
        <a:xfrm>
          <a:off x="7810500" y="123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150124</xdr:rowOff>
    </xdr:from>
    <xdr:ext cx="534377" cy="259045"/>
    <xdr:sp macro="" textlink="">
      <xdr:nvSpPr>
        <xdr:cNvPr id="435" name="テキスト ボックス 434"/>
        <xdr:cNvSpPr txBox="1"/>
      </xdr:nvSpPr>
      <xdr:spPr>
        <a:xfrm>
          <a:off x="7594111" y="121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78308</xdr:rowOff>
    </xdr:from>
    <xdr:to>
      <xdr:col>36</xdr:col>
      <xdr:colOff>165100</xdr:colOff>
      <xdr:row>72</xdr:row>
      <xdr:rowOff>8458</xdr:rowOff>
    </xdr:to>
    <xdr:sp macro="" textlink="">
      <xdr:nvSpPr>
        <xdr:cNvPr id="436" name="楕円 435"/>
        <xdr:cNvSpPr/>
      </xdr:nvSpPr>
      <xdr:spPr>
        <a:xfrm>
          <a:off x="6921500" y="122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24985</xdr:rowOff>
    </xdr:from>
    <xdr:ext cx="534377" cy="259045"/>
    <xdr:sp macro="" textlink="">
      <xdr:nvSpPr>
        <xdr:cNvPr id="437" name="テキスト ボックス 436"/>
        <xdr:cNvSpPr txBox="1"/>
      </xdr:nvSpPr>
      <xdr:spPr>
        <a:xfrm>
          <a:off x="6705111" y="120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86615</xdr:rowOff>
    </xdr:from>
    <xdr:to>
      <xdr:col>54</xdr:col>
      <xdr:colOff>189865</xdr:colOff>
      <xdr:row>98</xdr:row>
      <xdr:rowOff>131166</xdr:rowOff>
    </xdr:to>
    <xdr:cxnSp macro="">
      <xdr:nvCxnSpPr>
        <xdr:cNvPr id="461" name="直線コネクタ 460"/>
        <xdr:cNvCxnSpPr/>
      </xdr:nvCxnSpPr>
      <xdr:spPr>
        <a:xfrm flipV="1">
          <a:off x="10475595" y="16545815"/>
          <a:ext cx="1270" cy="387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134993</xdr:rowOff>
    </xdr:from>
    <xdr:ext cx="534377" cy="259045"/>
    <xdr:sp macro="" textlink="">
      <xdr:nvSpPr>
        <xdr:cNvPr id="462" name="土木費最小値テキスト"/>
        <xdr:cNvSpPr txBox="1"/>
      </xdr:nvSpPr>
      <xdr:spPr>
        <a:xfrm>
          <a:off x="10528300" y="1693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131166</xdr:rowOff>
    </xdr:from>
    <xdr:to>
      <xdr:col>55</xdr:col>
      <xdr:colOff>88900</xdr:colOff>
      <xdr:row>98</xdr:row>
      <xdr:rowOff>131166</xdr:rowOff>
    </xdr:to>
    <xdr:cxnSp macro="">
      <xdr:nvCxnSpPr>
        <xdr:cNvPr id="463" name="直線コネクタ 462"/>
        <xdr:cNvCxnSpPr/>
      </xdr:nvCxnSpPr>
      <xdr:spPr>
        <a:xfrm>
          <a:off x="10388600" y="1693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33292</xdr:rowOff>
    </xdr:from>
    <xdr:ext cx="599010" cy="259045"/>
    <xdr:sp macro="" textlink="">
      <xdr:nvSpPr>
        <xdr:cNvPr id="464" name="土木費最大値テキスト"/>
        <xdr:cNvSpPr txBox="1"/>
      </xdr:nvSpPr>
      <xdr:spPr>
        <a:xfrm>
          <a:off x="10528300" y="163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86615</xdr:rowOff>
    </xdr:from>
    <xdr:to>
      <xdr:col>55</xdr:col>
      <xdr:colOff>88900</xdr:colOff>
      <xdr:row>96</xdr:row>
      <xdr:rowOff>86615</xdr:rowOff>
    </xdr:to>
    <xdr:cxnSp macro="">
      <xdr:nvCxnSpPr>
        <xdr:cNvPr id="465" name="直線コネクタ 464"/>
        <xdr:cNvCxnSpPr/>
      </xdr:nvCxnSpPr>
      <xdr:spPr>
        <a:xfrm>
          <a:off x="10388600" y="165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166861</xdr:rowOff>
    </xdr:from>
    <xdr:to>
      <xdr:col>55</xdr:col>
      <xdr:colOff>0</xdr:colOff>
      <xdr:row>96</xdr:row>
      <xdr:rowOff>86615</xdr:rowOff>
    </xdr:to>
    <xdr:cxnSp macro="">
      <xdr:nvCxnSpPr>
        <xdr:cNvPr id="466" name="直線コネクタ 465"/>
        <xdr:cNvCxnSpPr/>
      </xdr:nvCxnSpPr>
      <xdr:spPr>
        <a:xfrm>
          <a:off x="9639300" y="16283161"/>
          <a:ext cx="838200" cy="2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103281</xdr:rowOff>
    </xdr:from>
    <xdr:ext cx="534377" cy="259045"/>
    <xdr:sp macro="" textlink="">
      <xdr:nvSpPr>
        <xdr:cNvPr id="467" name="土木費平均値テキスト"/>
        <xdr:cNvSpPr txBox="1"/>
      </xdr:nvSpPr>
      <xdr:spPr>
        <a:xfrm>
          <a:off x="10528300" y="1673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124854</xdr:rowOff>
    </xdr:from>
    <xdr:to>
      <xdr:col>55</xdr:col>
      <xdr:colOff>50800</xdr:colOff>
      <xdr:row>98</xdr:row>
      <xdr:rowOff>55004</xdr:rowOff>
    </xdr:to>
    <xdr:sp macro="" textlink="">
      <xdr:nvSpPr>
        <xdr:cNvPr id="468" name="フローチャート: 判断 467"/>
        <xdr:cNvSpPr/>
      </xdr:nvSpPr>
      <xdr:spPr>
        <a:xfrm>
          <a:off x="10426700" y="1675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83888</xdr:rowOff>
    </xdr:from>
    <xdr:to>
      <xdr:col>50</xdr:col>
      <xdr:colOff>114300</xdr:colOff>
      <xdr:row>94</xdr:row>
      <xdr:rowOff>166861</xdr:rowOff>
    </xdr:to>
    <xdr:cxnSp macro="">
      <xdr:nvCxnSpPr>
        <xdr:cNvPr id="469" name="直線コネクタ 468"/>
        <xdr:cNvCxnSpPr/>
      </xdr:nvCxnSpPr>
      <xdr:spPr>
        <a:xfrm>
          <a:off x="8750300" y="15514388"/>
          <a:ext cx="889000" cy="76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118218</xdr:rowOff>
    </xdr:from>
    <xdr:to>
      <xdr:col>50</xdr:col>
      <xdr:colOff>165100</xdr:colOff>
      <xdr:row>98</xdr:row>
      <xdr:rowOff>48368</xdr:rowOff>
    </xdr:to>
    <xdr:sp macro="" textlink="">
      <xdr:nvSpPr>
        <xdr:cNvPr id="470" name="フローチャート: 判断 469"/>
        <xdr:cNvSpPr/>
      </xdr:nvSpPr>
      <xdr:spPr>
        <a:xfrm>
          <a:off x="9588500" y="167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39495</xdr:rowOff>
    </xdr:from>
    <xdr:ext cx="534377" cy="259045"/>
    <xdr:sp macro="" textlink="">
      <xdr:nvSpPr>
        <xdr:cNvPr id="471" name="テキスト ボックス 470"/>
        <xdr:cNvSpPr txBox="1"/>
      </xdr:nvSpPr>
      <xdr:spPr>
        <a:xfrm>
          <a:off x="9372111" y="168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83888</xdr:rowOff>
    </xdr:from>
    <xdr:to>
      <xdr:col>45</xdr:col>
      <xdr:colOff>177800</xdr:colOff>
      <xdr:row>91</xdr:row>
      <xdr:rowOff>35485</xdr:rowOff>
    </xdr:to>
    <xdr:cxnSp macro="">
      <xdr:nvCxnSpPr>
        <xdr:cNvPr id="472" name="直線コネクタ 471"/>
        <xdr:cNvCxnSpPr/>
      </xdr:nvCxnSpPr>
      <xdr:spPr>
        <a:xfrm flipV="1">
          <a:off x="7861300" y="15514388"/>
          <a:ext cx="889000" cy="1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165843</xdr:rowOff>
    </xdr:from>
    <xdr:to>
      <xdr:col>46</xdr:col>
      <xdr:colOff>38100</xdr:colOff>
      <xdr:row>98</xdr:row>
      <xdr:rowOff>95993</xdr:rowOff>
    </xdr:to>
    <xdr:sp macro="" textlink="">
      <xdr:nvSpPr>
        <xdr:cNvPr id="473" name="フローチャート: 判断 472"/>
        <xdr:cNvSpPr/>
      </xdr:nvSpPr>
      <xdr:spPr>
        <a:xfrm>
          <a:off x="86995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87120</xdr:rowOff>
    </xdr:from>
    <xdr:ext cx="534377" cy="259045"/>
    <xdr:sp macro="" textlink="">
      <xdr:nvSpPr>
        <xdr:cNvPr id="474" name="テキスト ボックス 473"/>
        <xdr:cNvSpPr txBox="1"/>
      </xdr:nvSpPr>
      <xdr:spPr>
        <a:xfrm>
          <a:off x="8483111" y="168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26741</xdr:rowOff>
    </xdr:from>
    <xdr:to>
      <xdr:col>41</xdr:col>
      <xdr:colOff>50800</xdr:colOff>
      <xdr:row>91</xdr:row>
      <xdr:rowOff>35485</xdr:rowOff>
    </xdr:to>
    <xdr:cxnSp macro="">
      <xdr:nvCxnSpPr>
        <xdr:cNvPr id="475" name="直線コネクタ 474"/>
        <xdr:cNvCxnSpPr/>
      </xdr:nvCxnSpPr>
      <xdr:spPr>
        <a:xfrm>
          <a:off x="6972300" y="15457241"/>
          <a:ext cx="889000" cy="1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168952</xdr:rowOff>
    </xdr:from>
    <xdr:to>
      <xdr:col>41</xdr:col>
      <xdr:colOff>101600</xdr:colOff>
      <xdr:row>98</xdr:row>
      <xdr:rowOff>99102</xdr:rowOff>
    </xdr:to>
    <xdr:sp macro="" textlink="">
      <xdr:nvSpPr>
        <xdr:cNvPr id="476" name="フローチャート: 判断 475"/>
        <xdr:cNvSpPr/>
      </xdr:nvSpPr>
      <xdr:spPr>
        <a:xfrm>
          <a:off x="7810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90229</xdr:rowOff>
    </xdr:from>
    <xdr:ext cx="534377" cy="259045"/>
    <xdr:sp macro="" textlink="">
      <xdr:nvSpPr>
        <xdr:cNvPr id="477" name="テキスト ボックス 476"/>
        <xdr:cNvSpPr txBox="1"/>
      </xdr:nvSpPr>
      <xdr:spPr>
        <a:xfrm>
          <a:off x="7594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170590</xdr:rowOff>
    </xdr:from>
    <xdr:to>
      <xdr:col>36</xdr:col>
      <xdr:colOff>165100</xdr:colOff>
      <xdr:row>98</xdr:row>
      <xdr:rowOff>100740</xdr:rowOff>
    </xdr:to>
    <xdr:sp macro="" textlink="">
      <xdr:nvSpPr>
        <xdr:cNvPr id="478" name="フローチャート: 判断 477"/>
        <xdr:cNvSpPr/>
      </xdr:nvSpPr>
      <xdr:spPr>
        <a:xfrm>
          <a:off x="6921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91867</xdr:rowOff>
    </xdr:from>
    <xdr:ext cx="534377" cy="259045"/>
    <xdr:sp macro="" textlink="">
      <xdr:nvSpPr>
        <xdr:cNvPr id="479" name="テキスト ボックス 478"/>
        <xdr:cNvSpPr txBox="1"/>
      </xdr:nvSpPr>
      <xdr:spPr>
        <a:xfrm>
          <a:off x="6705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35815</xdr:rowOff>
    </xdr:from>
    <xdr:to>
      <xdr:col>55</xdr:col>
      <xdr:colOff>50800</xdr:colOff>
      <xdr:row>96</xdr:row>
      <xdr:rowOff>137415</xdr:rowOff>
    </xdr:to>
    <xdr:sp macro="" textlink="">
      <xdr:nvSpPr>
        <xdr:cNvPr id="485" name="楕円 484"/>
        <xdr:cNvSpPr/>
      </xdr:nvSpPr>
      <xdr:spPr>
        <a:xfrm>
          <a:off x="10426700" y="164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160292</xdr:rowOff>
    </xdr:from>
    <xdr:ext cx="599010" cy="259045"/>
    <xdr:sp macro="" textlink="">
      <xdr:nvSpPr>
        <xdr:cNvPr id="486" name="土木費該当値テキスト"/>
        <xdr:cNvSpPr txBox="1"/>
      </xdr:nvSpPr>
      <xdr:spPr>
        <a:xfrm>
          <a:off x="10528300" y="1644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116061</xdr:rowOff>
    </xdr:from>
    <xdr:to>
      <xdr:col>50</xdr:col>
      <xdr:colOff>165100</xdr:colOff>
      <xdr:row>95</xdr:row>
      <xdr:rowOff>46211</xdr:rowOff>
    </xdr:to>
    <xdr:sp macro="" textlink="">
      <xdr:nvSpPr>
        <xdr:cNvPr id="487" name="楕円 486"/>
        <xdr:cNvSpPr/>
      </xdr:nvSpPr>
      <xdr:spPr>
        <a:xfrm>
          <a:off x="9588500" y="162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62738</xdr:rowOff>
    </xdr:from>
    <xdr:ext cx="599010" cy="259045"/>
    <xdr:sp macro="" textlink="">
      <xdr:nvSpPr>
        <xdr:cNvPr id="488" name="テキスト ボックス 487"/>
        <xdr:cNvSpPr txBox="1"/>
      </xdr:nvSpPr>
      <xdr:spPr>
        <a:xfrm>
          <a:off x="9339795" y="160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33088</xdr:rowOff>
    </xdr:from>
    <xdr:to>
      <xdr:col>46</xdr:col>
      <xdr:colOff>38100</xdr:colOff>
      <xdr:row>90</xdr:row>
      <xdr:rowOff>134688</xdr:rowOff>
    </xdr:to>
    <xdr:sp macro="" textlink="">
      <xdr:nvSpPr>
        <xdr:cNvPr id="489" name="楕円 488"/>
        <xdr:cNvSpPr/>
      </xdr:nvSpPr>
      <xdr:spPr>
        <a:xfrm>
          <a:off x="8699500" y="154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151215</xdr:rowOff>
    </xdr:from>
    <xdr:ext cx="599010" cy="259045"/>
    <xdr:sp macro="" textlink="">
      <xdr:nvSpPr>
        <xdr:cNvPr id="490" name="テキスト ボックス 489"/>
        <xdr:cNvSpPr txBox="1"/>
      </xdr:nvSpPr>
      <xdr:spPr>
        <a:xfrm>
          <a:off x="8450795" y="152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156135</xdr:rowOff>
    </xdr:from>
    <xdr:to>
      <xdr:col>41</xdr:col>
      <xdr:colOff>101600</xdr:colOff>
      <xdr:row>91</xdr:row>
      <xdr:rowOff>86285</xdr:rowOff>
    </xdr:to>
    <xdr:sp macro="" textlink="">
      <xdr:nvSpPr>
        <xdr:cNvPr id="491" name="楕円 490"/>
        <xdr:cNvSpPr/>
      </xdr:nvSpPr>
      <xdr:spPr>
        <a:xfrm>
          <a:off x="7810500" y="155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102812</xdr:rowOff>
    </xdr:from>
    <xdr:ext cx="599010" cy="259045"/>
    <xdr:sp macro="" textlink="">
      <xdr:nvSpPr>
        <xdr:cNvPr id="492" name="テキスト ボックス 491"/>
        <xdr:cNvSpPr txBox="1"/>
      </xdr:nvSpPr>
      <xdr:spPr>
        <a:xfrm>
          <a:off x="7561795" y="153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147391</xdr:rowOff>
    </xdr:from>
    <xdr:to>
      <xdr:col>36</xdr:col>
      <xdr:colOff>165100</xdr:colOff>
      <xdr:row>90</xdr:row>
      <xdr:rowOff>77541</xdr:rowOff>
    </xdr:to>
    <xdr:sp macro="" textlink="">
      <xdr:nvSpPr>
        <xdr:cNvPr id="493" name="楕円 492"/>
        <xdr:cNvSpPr/>
      </xdr:nvSpPr>
      <xdr:spPr>
        <a:xfrm>
          <a:off x="6921500" y="154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94068</xdr:rowOff>
    </xdr:from>
    <xdr:ext cx="599010" cy="259045"/>
    <xdr:sp macro="" textlink="">
      <xdr:nvSpPr>
        <xdr:cNvPr id="494" name="テキスト ボックス 493"/>
        <xdr:cNvSpPr txBox="1"/>
      </xdr:nvSpPr>
      <xdr:spPr>
        <a:xfrm>
          <a:off x="6672795" y="1518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7" name="直線コネクタ 516"/>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8"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9" name="直線コネクタ 518"/>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20"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21" name="直線コネクタ 520"/>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31618</xdr:rowOff>
    </xdr:from>
    <xdr:to>
      <xdr:col>85</xdr:col>
      <xdr:colOff>127000</xdr:colOff>
      <xdr:row>33</xdr:row>
      <xdr:rowOff>52420</xdr:rowOff>
    </xdr:to>
    <xdr:cxnSp macro="">
      <xdr:nvCxnSpPr>
        <xdr:cNvPr id="522" name="直線コネクタ 521"/>
        <xdr:cNvCxnSpPr/>
      </xdr:nvCxnSpPr>
      <xdr:spPr>
        <a:xfrm>
          <a:off x="15481300" y="5689468"/>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23" name="消防費平均値テキスト"/>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4" name="フローチャート: 判断 523"/>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112405</xdr:rowOff>
    </xdr:from>
    <xdr:to>
      <xdr:col>81</xdr:col>
      <xdr:colOff>50800</xdr:colOff>
      <xdr:row>33</xdr:row>
      <xdr:rowOff>31618</xdr:rowOff>
    </xdr:to>
    <xdr:cxnSp macro="">
      <xdr:nvCxnSpPr>
        <xdr:cNvPr id="525" name="直線コネクタ 524"/>
        <xdr:cNvCxnSpPr/>
      </xdr:nvCxnSpPr>
      <xdr:spPr>
        <a:xfrm>
          <a:off x="14592300" y="5598805"/>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6" name="フローチャート: 判断 525"/>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7" name="テキスト ボックス 526"/>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112405</xdr:rowOff>
    </xdr:from>
    <xdr:to>
      <xdr:col>76</xdr:col>
      <xdr:colOff>114300</xdr:colOff>
      <xdr:row>34</xdr:row>
      <xdr:rowOff>105776</xdr:rowOff>
    </xdr:to>
    <xdr:cxnSp macro="">
      <xdr:nvCxnSpPr>
        <xdr:cNvPr id="528" name="直線コネクタ 527"/>
        <xdr:cNvCxnSpPr/>
      </xdr:nvCxnSpPr>
      <xdr:spPr>
        <a:xfrm flipV="1">
          <a:off x="13703300" y="5598805"/>
          <a:ext cx="889000" cy="3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9" name="フローチャート: 判断 528"/>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30" name="テキスト ボックス 529"/>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105776</xdr:rowOff>
    </xdr:from>
    <xdr:to>
      <xdr:col>71</xdr:col>
      <xdr:colOff>177800</xdr:colOff>
      <xdr:row>35</xdr:row>
      <xdr:rowOff>8712</xdr:rowOff>
    </xdr:to>
    <xdr:cxnSp macro="">
      <xdr:nvCxnSpPr>
        <xdr:cNvPr id="531" name="直線コネクタ 530"/>
        <xdr:cNvCxnSpPr/>
      </xdr:nvCxnSpPr>
      <xdr:spPr>
        <a:xfrm flipV="1">
          <a:off x="12814300" y="5935076"/>
          <a:ext cx="8890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2" name="フローチャート: 判断 531"/>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3" name="テキスト ボックス 532"/>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4" name="フローチャート: 判断 533"/>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5" name="テキスト ボックス 534"/>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1620</xdr:rowOff>
    </xdr:from>
    <xdr:to>
      <xdr:col>85</xdr:col>
      <xdr:colOff>177800</xdr:colOff>
      <xdr:row>33</xdr:row>
      <xdr:rowOff>103220</xdr:rowOff>
    </xdr:to>
    <xdr:sp macro="" textlink="">
      <xdr:nvSpPr>
        <xdr:cNvPr id="541" name="楕円 540"/>
        <xdr:cNvSpPr/>
      </xdr:nvSpPr>
      <xdr:spPr>
        <a:xfrm>
          <a:off x="16268700" y="56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24497</xdr:rowOff>
    </xdr:from>
    <xdr:ext cx="534377" cy="259045"/>
    <xdr:sp macro="" textlink="">
      <xdr:nvSpPr>
        <xdr:cNvPr id="542" name="消防費該当値テキスト"/>
        <xdr:cNvSpPr txBox="1"/>
      </xdr:nvSpPr>
      <xdr:spPr>
        <a:xfrm>
          <a:off x="16370300" y="55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152268</xdr:rowOff>
    </xdr:from>
    <xdr:to>
      <xdr:col>81</xdr:col>
      <xdr:colOff>101600</xdr:colOff>
      <xdr:row>33</xdr:row>
      <xdr:rowOff>82418</xdr:rowOff>
    </xdr:to>
    <xdr:sp macro="" textlink="">
      <xdr:nvSpPr>
        <xdr:cNvPr id="543" name="楕円 542"/>
        <xdr:cNvSpPr/>
      </xdr:nvSpPr>
      <xdr:spPr>
        <a:xfrm>
          <a:off x="15430500" y="56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98945</xdr:rowOff>
    </xdr:from>
    <xdr:ext cx="534377" cy="259045"/>
    <xdr:sp macro="" textlink="">
      <xdr:nvSpPr>
        <xdr:cNvPr id="544" name="テキスト ボックス 543"/>
        <xdr:cNvSpPr txBox="1"/>
      </xdr:nvSpPr>
      <xdr:spPr>
        <a:xfrm>
          <a:off x="15214111" y="5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61605</xdr:rowOff>
    </xdr:from>
    <xdr:to>
      <xdr:col>76</xdr:col>
      <xdr:colOff>165100</xdr:colOff>
      <xdr:row>32</xdr:row>
      <xdr:rowOff>163205</xdr:rowOff>
    </xdr:to>
    <xdr:sp macro="" textlink="">
      <xdr:nvSpPr>
        <xdr:cNvPr id="545" name="楕円 544"/>
        <xdr:cNvSpPr/>
      </xdr:nvSpPr>
      <xdr:spPr>
        <a:xfrm>
          <a:off x="14541500" y="55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8282</xdr:rowOff>
    </xdr:from>
    <xdr:ext cx="534377" cy="259045"/>
    <xdr:sp macro="" textlink="">
      <xdr:nvSpPr>
        <xdr:cNvPr id="546" name="テキスト ボックス 545"/>
        <xdr:cNvSpPr txBox="1"/>
      </xdr:nvSpPr>
      <xdr:spPr>
        <a:xfrm>
          <a:off x="14325111" y="53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54976</xdr:rowOff>
    </xdr:from>
    <xdr:to>
      <xdr:col>72</xdr:col>
      <xdr:colOff>38100</xdr:colOff>
      <xdr:row>34</xdr:row>
      <xdr:rowOff>156576</xdr:rowOff>
    </xdr:to>
    <xdr:sp macro="" textlink="">
      <xdr:nvSpPr>
        <xdr:cNvPr id="547" name="楕円 546"/>
        <xdr:cNvSpPr/>
      </xdr:nvSpPr>
      <xdr:spPr>
        <a:xfrm>
          <a:off x="13652500" y="5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1653</xdr:rowOff>
    </xdr:from>
    <xdr:ext cx="534377" cy="259045"/>
    <xdr:sp macro="" textlink="">
      <xdr:nvSpPr>
        <xdr:cNvPr id="548" name="テキスト ボックス 547"/>
        <xdr:cNvSpPr txBox="1"/>
      </xdr:nvSpPr>
      <xdr:spPr>
        <a:xfrm>
          <a:off x="13436111" y="56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129362</xdr:rowOff>
    </xdr:from>
    <xdr:to>
      <xdr:col>67</xdr:col>
      <xdr:colOff>101600</xdr:colOff>
      <xdr:row>35</xdr:row>
      <xdr:rowOff>59512</xdr:rowOff>
    </xdr:to>
    <xdr:sp macro="" textlink="">
      <xdr:nvSpPr>
        <xdr:cNvPr id="549" name="楕円 548"/>
        <xdr:cNvSpPr/>
      </xdr:nvSpPr>
      <xdr:spPr>
        <a:xfrm>
          <a:off x="12763500" y="59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76039</xdr:rowOff>
    </xdr:from>
    <xdr:ext cx="534377" cy="259045"/>
    <xdr:sp macro="" textlink="">
      <xdr:nvSpPr>
        <xdr:cNvPr id="550" name="テキスト ボックス 549"/>
        <xdr:cNvSpPr txBox="1"/>
      </xdr:nvSpPr>
      <xdr:spPr>
        <a:xfrm>
          <a:off x="12547111" y="57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5" name="直線コネクタ 574"/>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6"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7" name="直線コネクタ 576"/>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8"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9" name="直線コネクタ 578"/>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79159</xdr:rowOff>
    </xdr:from>
    <xdr:to>
      <xdr:col>85</xdr:col>
      <xdr:colOff>127000</xdr:colOff>
      <xdr:row>54</xdr:row>
      <xdr:rowOff>110592</xdr:rowOff>
    </xdr:to>
    <xdr:cxnSp macro="">
      <xdr:nvCxnSpPr>
        <xdr:cNvPr id="580" name="直線コネクタ 579"/>
        <xdr:cNvCxnSpPr/>
      </xdr:nvCxnSpPr>
      <xdr:spPr>
        <a:xfrm>
          <a:off x="15481300" y="9337459"/>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81" name="教育費平均値テキスト"/>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82" name="フローチャート: 判断 581"/>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125699</xdr:rowOff>
    </xdr:from>
    <xdr:to>
      <xdr:col>81</xdr:col>
      <xdr:colOff>50800</xdr:colOff>
      <xdr:row>54</xdr:row>
      <xdr:rowOff>79159</xdr:rowOff>
    </xdr:to>
    <xdr:cxnSp macro="">
      <xdr:nvCxnSpPr>
        <xdr:cNvPr id="583" name="直線コネクタ 582"/>
        <xdr:cNvCxnSpPr/>
      </xdr:nvCxnSpPr>
      <xdr:spPr>
        <a:xfrm>
          <a:off x="14592300" y="9041099"/>
          <a:ext cx="889000" cy="29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4" name="フローチャート: 判断 583"/>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5" name="テキスト ボックス 584"/>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125699</xdr:rowOff>
    </xdr:from>
    <xdr:to>
      <xdr:col>76</xdr:col>
      <xdr:colOff>114300</xdr:colOff>
      <xdr:row>55</xdr:row>
      <xdr:rowOff>12789</xdr:rowOff>
    </xdr:to>
    <xdr:cxnSp macro="">
      <xdr:nvCxnSpPr>
        <xdr:cNvPr id="586" name="直線コネクタ 585"/>
        <xdr:cNvCxnSpPr/>
      </xdr:nvCxnSpPr>
      <xdr:spPr>
        <a:xfrm flipV="1">
          <a:off x="13703300" y="9041099"/>
          <a:ext cx="889000" cy="4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7" name="フローチャート: 判断 586"/>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75575</xdr:rowOff>
    </xdr:from>
    <xdr:ext cx="534377" cy="259045"/>
    <xdr:sp macro="" textlink="">
      <xdr:nvSpPr>
        <xdr:cNvPr id="588" name="テキスト ボックス 587"/>
        <xdr:cNvSpPr txBox="1"/>
      </xdr:nvSpPr>
      <xdr:spPr>
        <a:xfrm>
          <a:off x="14325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12789</xdr:rowOff>
    </xdr:from>
    <xdr:to>
      <xdr:col>71</xdr:col>
      <xdr:colOff>177800</xdr:colOff>
      <xdr:row>55</xdr:row>
      <xdr:rowOff>54413</xdr:rowOff>
    </xdr:to>
    <xdr:cxnSp macro="">
      <xdr:nvCxnSpPr>
        <xdr:cNvPr id="589" name="直線コネクタ 588"/>
        <xdr:cNvCxnSpPr/>
      </xdr:nvCxnSpPr>
      <xdr:spPr>
        <a:xfrm flipV="1">
          <a:off x="12814300" y="9442539"/>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90" name="フローチャート: 判断 589"/>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133431</xdr:rowOff>
    </xdr:from>
    <xdr:ext cx="534377" cy="259045"/>
    <xdr:sp macro="" textlink="">
      <xdr:nvSpPr>
        <xdr:cNvPr id="591" name="テキスト ボックス 590"/>
        <xdr:cNvSpPr txBox="1"/>
      </xdr:nvSpPr>
      <xdr:spPr>
        <a:xfrm>
          <a:off x="13436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2" name="フローチャート: 判断 591"/>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3" name="テキスト ボックス 592"/>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59792</xdr:rowOff>
    </xdr:from>
    <xdr:to>
      <xdr:col>85</xdr:col>
      <xdr:colOff>177800</xdr:colOff>
      <xdr:row>54</xdr:row>
      <xdr:rowOff>161392</xdr:rowOff>
    </xdr:to>
    <xdr:sp macro="" textlink="">
      <xdr:nvSpPr>
        <xdr:cNvPr id="599" name="楕円 598"/>
        <xdr:cNvSpPr/>
      </xdr:nvSpPr>
      <xdr:spPr>
        <a:xfrm>
          <a:off x="16268700" y="93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82669</xdr:rowOff>
    </xdr:from>
    <xdr:ext cx="534377" cy="259045"/>
    <xdr:sp macro="" textlink="">
      <xdr:nvSpPr>
        <xdr:cNvPr id="600" name="教育費該当値テキスト"/>
        <xdr:cNvSpPr txBox="1"/>
      </xdr:nvSpPr>
      <xdr:spPr>
        <a:xfrm>
          <a:off x="16370300" y="9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28359</xdr:rowOff>
    </xdr:from>
    <xdr:to>
      <xdr:col>81</xdr:col>
      <xdr:colOff>101600</xdr:colOff>
      <xdr:row>54</xdr:row>
      <xdr:rowOff>129959</xdr:rowOff>
    </xdr:to>
    <xdr:sp macro="" textlink="">
      <xdr:nvSpPr>
        <xdr:cNvPr id="601" name="楕円 600"/>
        <xdr:cNvSpPr/>
      </xdr:nvSpPr>
      <xdr:spPr>
        <a:xfrm>
          <a:off x="15430500" y="92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146486</xdr:rowOff>
    </xdr:from>
    <xdr:ext cx="534377" cy="259045"/>
    <xdr:sp macro="" textlink="">
      <xdr:nvSpPr>
        <xdr:cNvPr id="602" name="テキスト ボックス 601"/>
        <xdr:cNvSpPr txBox="1"/>
      </xdr:nvSpPr>
      <xdr:spPr>
        <a:xfrm>
          <a:off x="15214111" y="90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74899</xdr:rowOff>
    </xdr:from>
    <xdr:to>
      <xdr:col>76</xdr:col>
      <xdr:colOff>165100</xdr:colOff>
      <xdr:row>53</xdr:row>
      <xdr:rowOff>5049</xdr:rowOff>
    </xdr:to>
    <xdr:sp macro="" textlink="">
      <xdr:nvSpPr>
        <xdr:cNvPr id="603" name="楕円 602"/>
        <xdr:cNvSpPr/>
      </xdr:nvSpPr>
      <xdr:spPr>
        <a:xfrm>
          <a:off x="14541500" y="89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21576</xdr:rowOff>
    </xdr:from>
    <xdr:ext cx="534377" cy="259045"/>
    <xdr:sp macro="" textlink="">
      <xdr:nvSpPr>
        <xdr:cNvPr id="604" name="テキスト ボックス 603"/>
        <xdr:cNvSpPr txBox="1"/>
      </xdr:nvSpPr>
      <xdr:spPr>
        <a:xfrm>
          <a:off x="14325111" y="87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133439</xdr:rowOff>
    </xdr:from>
    <xdr:to>
      <xdr:col>72</xdr:col>
      <xdr:colOff>38100</xdr:colOff>
      <xdr:row>55</xdr:row>
      <xdr:rowOff>63589</xdr:rowOff>
    </xdr:to>
    <xdr:sp macro="" textlink="">
      <xdr:nvSpPr>
        <xdr:cNvPr id="605" name="楕円 604"/>
        <xdr:cNvSpPr/>
      </xdr:nvSpPr>
      <xdr:spPr>
        <a:xfrm>
          <a:off x="13652500" y="93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80116</xdr:rowOff>
    </xdr:from>
    <xdr:ext cx="534377" cy="259045"/>
    <xdr:sp macro="" textlink="">
      <xdr:nvSpPr>
        <xdr:cNvPr id="606" name="テキスト ボックス 605"/>
        <xdr:cNvSpPr txBox="1"/>
      </xdr:nvSpPr>
      <xdr:spPr>
        <a:xfrm>
          <a:off x="13436111" y="91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3613</xdr:rowOff>
    </xdr:from>
    <xdr:to>
      <xdr:col>67</xdr:col>
      <xdr:colOff>101600</xdr:colOff>
      <xdr:row>55</xdr:row>
      <xdr:rowOff>105213</xdr:rowOff>
    </xdr:to>
    <xdr:sp macro="" textlink="">
      <xdr:nvSpPr>
        <xdr:cNvPr id="607" name="楕円 606"/>
        <xdr:cNvSpPr/>
      </xdr:nvSpPr>
      <xdr:spPr>
        <a:xfrm>
          <a:off x="12763500" y="94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121740</xdr:rowOff>
    </xdr:from>
    <xdr:ext cx="534377" cy="259045"/>
    <xdr:sp macro="" textlink="">
      <xdr:nvSpPr>
        <xdr:cNvPr id="608" name="テキスト ボックス 607"/>
        <xdr:cNvSpPr txBox="1"/>
      </xdr:nvSpPr>
      <xdr:spPr>
        <a:xfrm>
          <a:off x="12547111" y="92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39573</xdr:rowOff>
    </xdr:from>
    <xdr:to>
      <xdr:col>85</xdr:col>
      <xdr:colOff>126364</xdr:colOff>
      <xdr:row>79</xdr:row>
      <xdr:rowOff>44450</xdr:rowOff>
    </xdr:to>
    <xdr:cxnSp macro="">
      <xdr:nvCxnSpPr>
        <xdr:cNvPr id="632" name="直線コネクタ 631"/>
        <xdr:cNvCxnSpPr/>
      </xdr:nvCxnSpPr>
      <xdr:spPr>
        <a:xfrm flipV="1">
          <a:off x="16317595" y="13069773"/>
          <a:ext cx="1269" cy="519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157701</xdr:rowOff>
    </xdr:from>
    <xdr:ext cx="534377" cy="259045"/>
    <xdr:sp macro="" textlink="">
      <xdr:nvSpPr>
        <xdr:cNvPr id="635" name="災害復旧費最大値テキスト"/>
        <xdr:cNvSpPr txBox="1"/>
      </xdr:nvSpPr>
      <xdr:spPr>
        <a:xfrm>
          <a:off x="16370300" y="128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39573</xdr:rowOff>
    </xdr:from>
    <xdr:to>
      <xdr:col>86</xdr:col>
      <xdr:colOff>25400</xdr:colOff>
      <xdr:row>76</xdr:row>
      <xdr:rowOff>39573</xdr:rowOff>
    </xdr:to>
    <xdr:cxnSp macro="">
      <xdr:nvCxnSpPr>
        <xdr:cNvPr id="636" name="直線コネクタ 635"/>
        <xdr:cNvCxnSpPr/>
      </xdr:nvCxnSpPr>
      <xdr:spPr>
        <a:xfrm>
          <a:off x="16230600" y="13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68407</xdr:rowOff>
    </xdr:from>
    <xdr:to>
      <xdr:col>85</xdr:col>
      <xdr:colOff>127000</xdr:colOff>
      <xdr:row>76</xdr:row>
      <xdr:rowOff>39573</xdr:rowOff>
    </xdr:to>
    <xdr:cxnSp macro="">
      <xdr:nvCxnSpPr>
        <xdr:cNvPr id="637" name="直線コネクタ 636"/>
        <xdr:cNvCxnSpPr/>
      </xdr:nvCxnSpPr>
      <xdr:spPr>
        <a:xfrm>
          <a:off x="15481300" y="12927157"/>
          <a:ext cx="8382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88533</xdr:rowOff>
    </xdr:from>
    <xdr:ext cx="469744" cy="259045"/>
    <xdr:sp macro="" textlink="">
      <xdr:nvSpPr>
        <xdr:cNvPr id="638" name="災害復旧費平均値テキスト"/>
        <xdr:cNvSpPr txBox="1"/>
      </xdr:nvSpPr>
      <xdr:spPr>
        <a:xfrm>
          <a:off x="16370300" y="13461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110106</xdr:rowOff>
    </xdr:from>
    <xdr:to>
      <xdr:col>85</xdr:col>
      <xdr:colOff>177800</xdr:colOff>
      <xdr:row>79</xdr:row>
      <xdr:rowOff>40256</xdr:rowOff>
    </xdr:to>
    <xdr:sp macro="" textlink="">
      <xdr:nvSpPr>
        <xdr:cNvPr id="639" name="フローチャート: 判断 638"/>
        <xdr:cNvSpPr/>
      </xdr:nvSpPr>
      <xdr:spPr>
        <a:xfrm>
          <a:off x="16268700" y="1348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144470</xdr:rowOff>
    </xdr:from>
    <xdr:to>
      <xdr:col>81</xdr:col>
      <xdr:colOff>50800</xdr:colOff>
      <xdr:row>75</xdr:row>
      <xdr:rowOff>68407</xdr:rowOff>
    </xdr:to>
    <xdr:cxnSp macro="">
      <xdr:nvCxnSpPr>
        <xdr:cNvPr id="640" name="直線コネクタ 639"/>
        <xdr:cNvCxnSpPr/>
      </xdr:nvCxnSpPr>
      <xdr:spPr>
        <a:xfrm>
          <a:off x="14592300" y="12317420"/>
          <a:ext cx="889000" cy="60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89122</xdr:rowOff>
    </xdr:from>
    <xdr:to>
      <xdr:col>81</xdr:col>
      <xdr:colOff>101600</xdr:colOff>
      <xdr:row>79</xdr:row>
      <xdr:rowOff>19272</xdr:rowOff>
    </xdr:to>
    <xdr:sp macro="" textlink="">
      <xdr:nvSpPr>
        <xdr:cNvPr id="641" name="フローチャート: 判断 640"/>
        <xdr:cNvSpPr/>
      </xdr:nvSpPr>
      <xdr:spPr>
        <a:xfrm>
          <a:off x="15430500" y="1346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10399</xdr:rowOff>
    </xdr:from>
    <xdr:ext cx="469744" cy="259045"/>
    <xdr:sp macro="" textlink="">
      <xdr:nvSpPr>
        <xdr:cNvPr id="642" name="テキスト ボックス 641"/>
        <xdr:cNvSpPr txBox="1"/>
      </xdr:nvSpPr>
      <xdr:spPr>
        <a:xfrm>
          <a:off x="15246428" y="1355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144470</xdr:rowOff>
    </xdr:from>
    <xdr:to>
      <xdr:col>76</xdr:col>
      <xdr:colOff>114300</xdr:colOff>
      <xdr:row>73</xdr:row>
      <xdr:rowOff>92692</xdr:rowOff>
    </xdr:to>
    <xdr:cxnSp macro="">
      <xdr:nvCxnSpPr>
        <xdr:cNvPr id="643" name="直線コネクタ 642"/>
        <xdr:cNvCxnSpPr/>
      </xdr:nvCxnSpPr>
      <xdr:spPr>
        <a:xfrm flipV="1">
          <a:off x="13703300" y="12317420"/>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132220</xdr:rowOff>
    </xdr:from>
    <xdr:to>
      <xdr:col>76</xdr:col>
      <xdr:colOff>165100</xdr:colOff>
      <xdr:row>79</xdr:row>
      <xdr:rowOff>62370</xdr:rowOff>
    </xdr:to>
    <xdr:sp macro="" textlink="">
      <xdr:nvSpPr>
        <xdr:cNvPr id="644" name="フローチャート: 判断 643"/>
        <xdr:cNvSpPr/>
      </xdr:nvSpPr>
      <xdr:spPr>
        <a:xfrm>
          <a:off x="145415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53497</xdr:rowOff>
    </xdr:from>
    <xdr:ext cx="469744" cy="259045"/>
    <xdr:sp macro="" textlink="">
      <xdr:nvSpPr>
        <xdr:cNvPr id="645" name="テキスト ボックス 644"/>
        <xdr:cNvSpPr txBox="1"/>
      </xdr:nvSpPr>
      <xdr:spPr>
        <a:xfrm>
          <a:off x="14357428" y="135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92692</xdr:rowOff>
    </xdr:from>
    <xdr:to>
      <xdr:col>71</xdr:col>
      <xdr:colOff>177800</xdr:colOff>
      <xdr:row>73</xdr:row>
      <xdr:rowOff>146665</xdr:rowOff>
    </xdr:to>
    <xdr:cxnSp macro="">
      <xdr:nvCxnSpPr>
        <xdr:cNvPr id="646" name="直線コネクタ 645"/>
        <xdr:cNvCxnSpPr/>
      </xdr:nvCxnSpPr>
      <xdr:spPr>
        <a:xfrm flipV="1">
          <a:off x="12814300" y="12608542"/>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139695</xdr:rowOff>
    </xdr:from>
    <xdr:to>
      <xdr:col>72</xdr:col>
      <xdr:colOff>38100</xdr:colOff>
      <xdr:row>79</xdr:row>
      <xdr:rowOff>69845</xdr:rowOff>
    </xdr:to>
    <xdr:sp macro="" textlink="">
      <xdr:nvSpPr>
        <xdr:cNvPr id="647" name="フローチャート: 判断 646"/>
        <xdr:cNvSpPr/>
      </xdr:nvSpPr>
      <xdr:spPr>
        <a:xfrm>
          <a:off x="13652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60972</xdr:rowOff>
    </xdr:from>
    <xdr:ext cx="469744" cy="259045"/>
    <xdr:sp macro="" textlink="">
      <xdr:nvSpPr>
        <xdr:cNvPr id="648" name="テキスト ボックス 647"/>
        <xdr:cNvSpPr txBox="1"/>
      </xdr:nvSpPr>
      <xdr:spPr>
        <a:xfrm>
          <a:off x="13468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148512</xdr:rowOff>
    </xdr:from>
    <xdr:to>
      <xdr:col>67</xdr:col>
      <xdr:colOff>101600</xdr:colOff>
      <xdr:row>79</xdr:row>
      <xdr:rowOff>78662</xdr:rowOff>
    </xdr:to>
    <xdr:sp macro="" textlink="">
      <xdr:nvSpPr>
        <xdr:cNvPr id="649" name="フローチャート: 判断 648"/>
        <xdr:cNvSpPr/>
      </xdr:nvSpPr>
      <xdr:spPr>
        <a:xfrm>
          <a:off x="12763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69789</xdr:rowOff>
    </xdr:from>
    <xdr:ext cx="469744" cy="259045"/>
    <xdr:sp macro="" textlink="">
      <xdr:nvSpPr>
        <xdr:cNvPr id="650" name="テキスト ボックス 649"/>
        <xdr:cNvSpPr txBox="1"/>
      </xdr:nvSpPr>
      <xdr:spPr>
        <a:xfrm>
          <a:off x="12579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160223</xdr:rowOff>
    </xdr:from>
    <xdr:to>
      <xdr:col>85</xdr:col>
      <xdr:colOff>177800</xdr:colOff>
      <xdr:row>76</xdr:row>
      <xdr:rowOff>90373</xdr:rowOff>
    </xdr:to>
    <xdr:sp macro="" textlink="">
      <xdr:nvSpPr>
        <xdr:cNvPr id="656" name="楕円 655"/>
        <xdr:cNvSpPr/>
      </xdr:nvSpPr>
      <xdr:spPr>
        <a:xfrm>
          <a:off x="162687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113251</xdr:rowOff>
    </xdr:from>
    <xdr:ext cx="534377" cy="259045"/>
    <xdr:sp macro="" textlink="">
      <xdr:nvSpPr>
        <xdr:cNvPr id="657" name="災害復旧費該当値テキスト"/>
        <xdr:cNvSpPr txBox="1"/>
      </xdr:nvSpPr>
      <xdr:spPr>
        <a:xfrm>
          <a:off x="16370300" y="129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17607</xdr:rowOff>
    </xdr:from>
    <xdr:to>
      <xdr:col>81</xdr:col>
      <xdr:colOff>101600</xdr:colOff>
      <xdr:row>75</xdr:row>
      <xdr:rowOff>119207</xdr:rowOff>
    </xdr:to>
    <xdr:sp macro="" textlink="">
      <xdr:nvSpPr>
        <xdr:cNvPr id="658" name="楕円 657"/>
        <xdr:cNvSpPr/>
      </xdr:nvSpPr>
      <xdr:spPr>
        <a:xfrm>
          <a:off x="15430500" y="128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135734</xdr:rowOff>
    </xdr:from>
    <xdr:ext cx="534377" cy="259045"/>
    <xdr:sp macro="" textlink="">
      <xdr:nvSpPr>
        <xdr:cNvPr id="659" name="テキスト ボックス 658"/>
        <xdr:cNvSpPr txBox="1"/>
      </xdr:nvSpPr>
      <xdr:spPr>
        <a:xfrm>
          <a:off x="15214111" y="126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93670</xdr:rowOff>
    </xdr:from>
    <xdr:to>
      <xdr:col>76</xdr:col>
      <xdr:colOff>165100</xdr:colOff>
      <xdr:row>72</xdr:row>
      <xdr:rowOff>23820</xdr:rowOff>
    </xdr:to>
    <xdr:sp macro="" textlink="">
      <xdr:nvSpPr>
        <xdr:cNvPr id="660" name="楕円 659"/>
        <xdr:cNvSpPr/>
      </xdr:nvSpPr>
      <xdr:spPr>
        <a:xfrm>
          <a:off x="14541500" y="122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40347</xdr:rowOff>
    </xdr:from>
    <xdr:ext cx="599010" cy="259045"/>
    <xdr:sp macro="" textlink="">
      <xdr:nvSpPr>
        <xdr:cNvPr id="661" name="テキスト ボックス 660"/>
        <xdr:cNvSpPr txBox="1"/>
      </xdr:nvSpPr>
      <xdr:spPr>
        <a:xfrm>
          <a:off x="14292795" y="1204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41892</xdr:rowOff>
    </xdr:from>
    <xdr:to>
      <xdr:col>72</xdr:col>
      <xdr:colOff>38100</xdr:colOff>
      <xdr:row>73</xdr:row>
      <xdr:rowOff>143492</xdr:rowOff>
    </xdr:to>
    <xdr:sp macro="" textlink="">
      <xdr:nvSpPr>
        <xdr:cNvPr id="662" name="楕円 661"/>
        <xdr:cNvSpPr/>
      </xdr:nvSpPr>
      <xdr:spPr>
        <a:xfrm>
          <a:off x="13652500" y="125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160019</xdr:rowOff>
    </xdr:from>
    <xdr:ext cx="599010" cy="259045"/>
    <xdr:sp macro="" textlink="">
      <xdr:nvSpPr>
        <xdr:cNvPr id="663" name="テキスト ボックス 662"/>
        <xdr:cNvSpPr txBox="1"/>
      </xdr:nvSpPr>
      <xdr:spPr>
        <a:xfrm>
          <a:off x="13403795" y="123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95865</xdr:rowOff>
    </xdr:from>
    <xdr:to>
      <xdr:col>67</xdr:col>
      <xdr:colOff>101600</xdr:colOff>
      <xdr:row>74</xdr:row>
      <xdr:rowOff>26015</xdr:rowOff>
    </xdr:to>
    <xdr:sp macro="" textlink="">
      <xdr:nvSpPr>
        <xdr:cNvPr id="664" name="楕円 663"/>
        <xdr:cNvSpPr/>
      </xdr:nvSpPr>
      <xdr:spPr>
        <a:xfrm>
          <a:off x="12763500" y="12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42542</xdr:rowOff>
    </xdr:from>
    <xdr:ext cx="599010" cy="259045"/>
    <xdr:sp macro="" textlink="">
      <xdr:nvSpPr>
        <xdr:cNvPr id="665" name="テキスト ボックス 664"/>
        <xdr:cNvSpPr txBox="1"/>
      </xdr:nvSpPr>
      <xdr:spPr>
        <a:xfrm>
          <a:off x="12514795" y="1238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133003</xdr:rowOff>
    </xdr:from>
    <xdr:to>
      <xdr:col>85</xdr:col>
      <xdr:colOff>126364</xdr:colOff>
      <xdr:row>98</xdr:row>
      <xdr:rowOff>712</xdr:rowOff>
    </xdr:to>
    <xdr:cxnSp macro="">
      <xdr:nvCxnSpPr>
        <xdr:cNvPr id="689" name="直線コネクタ 688"/>
        <xdr:cNvCxnSpPr/>
      </xdr:nvCxnSpPr>
      <xdr:spPr>
        <a:xfrm flipV="1">
          <a:off x="16317595" y="16077853"/>
          <a:ext cx="1269" cy="72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4539</xdr:rowOff>
    </xdr:from>
    <xdr:ext cx="534377" cy="259045"/>
    <xdr:sp macro="" textlink="">
      <xdr:nvSpPr>
        <xdr:cNvPr id="690" name="公債費最小値テキスト"/>
        <xdr:cNvSpPr txBox="1"/>
      </xdr:nvSpPr>
      <xdr:spPr>
        <a:xfrm>
          <a:off x="16370300" y="168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712</xdr:rowOff>
    </xdr:from>
    <xdr:to>
      <xdr:col>86</xdr:col>
      <xdr:colOff>25400</xdr:colOff>
      <xdr:row>98</xdr:row>
      <xdr:rowOff>712</xdr:rowOff>
    </xdr:to>
    <xdr:cxnSp macro="">
      <xdr:nvCxnSpPr>
        <xdr:cNvPr id="691" name="直線コネクタ 690"/>
        <xdr:cNvCxnSpPr/>
      </xdr:nvCxnSpPr>
      <xdr:spPr>
        <a:xfrm>
          <a:off x="16230600" y="1680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79680</xdr:rowOff>
    </xdr:from>
    <xdr:ext cx="599010" cy="259045"/>
    <xdr:sp macro="" textlink="">
      <xdr:nvSpPr>
        <xdr:cNvPr id="692" name="公債費最大値テキスト"/>
        <xdr:cNvSpPr txBox="1"/>
      </xdr:nvSpPr>
      <xdr:spPr>
        <a:xfrm>
          <a:off x="16370300" y="158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133003</xdr:rowOff>
    </xdr:from>
    <xdr:to>
      <xdr:col>86</xdr:col>
      <xdr:colOff>25400</xdr:colOff>
      <xdr:row>93</xdr:row>
      <xdr:rowOff>133003</xdr:rowOff>
    </xdr:to>
    <xdr:cxnSp macro="">
      <xdr:nvCxnSpPr>
        <xdr:cNvPr id="693" name="直線コネクタ 692"/>
        <xdr:cNvCxnSpPr/>
      </xdr:nvCxnSpPr>
      <xdr:spPr>
        <a:xfrm>
          <a:off x="16230600" y="1607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84851</xdr:rowOff>
    </xdr:from>
    <xdr:to>
      <xdr:col>85</xdr:col>
      <xdr:colOff>127000</xdr:colOff>
      <xdr:row>96</xdr:row>
      <xdr:rowOff>139373</xdr:rowOff>
    </xdr:to>
    <xdr:cxnSp macro="">
      <xdr:nvCxnSpPr>
        <xdr:cNvPr id="694" name="直線コネクタ 693"/>
        <xdr:cNvCxnSpPr/>
      </xdr:nvCxnSpPr>
      <xdr:spPr>
        <a:xfrm>
          <a:off x="15481300" y="15515351"/>
          <a:ext cx="838200" cy="10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52243</xdr:rowOff>
    </xdr:from>
    <xdr:ext cx="534377" cy="259045"/>
    <xdr:sp macro="" textlink="">
      <xdr:nvSpPr>
        <xdr:cNvPr id="695" name="公債費平均値テキスト"/>
        <xdr:cNvSpPr txBox="1"/>
      </xdr:nvSpPr>
      <xdr:spPr>
        <a:xfrm>
          <a:off x="16370300" y="1633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29366</xdr:rowOff>
    </xdr:from>
    <xdr:to>
      <xdr:col>85</xdr:col>
      <xdr:colOff>177800</xdr:colOff>
      <xdr:row>96</xdr:row>
      <xdr:rowOff>130966</xdr:rowOff>
    </xdr:to>
    <xdr:sp macro="" textlink="">
      <xdr:nvSpPr>
        <xdr:cNvPr id="696" name="フローチャート: 判断 695"/>
        <xdr:cNvSpPr/>
      </xdr:nvSpPr>
      <xdr:spPr>
        <a:xfrm>
          <a:off x="16268700" y="164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84851</xdr:rowOff>
    </xdr:from>
    <xdr:to>
      <xdr:col>81</xdr:col>
      <xdr:colOff>50800</xdr:colOff>
      <xdr:row>96</xdr:row>
      <xdr:rowOff>148554</xdr:rowOff>
    </xdr:to>
    <xdr:cxnSp macro="">
      <xdr:nvCxnSpPr>
        <xdr:cNvPr id="697" name="直線コネクタ 696"/>
        <xdr:cNvCxnSpPr/>
      </xdr:nvCxnSpPr>
      <xdr:spPr>
        <a:xfrm flipV="1">
          <a:off x="14592300" y="15515351"/>
          <a:ext cx="889000" cy="10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29319</xdr:rowOff>
    </xdr:from>
    <xdr:to>
      <xdr:col>81</xdr:col>
      <xdr:colOff>101600</xdr:colOff>
      <xdr:row>96</xdr:row>
      <xdr:rowOff>130919</xdr:rowOff>
    </xdr:to>
    <xdr:sp macro="" textlink="">
      <xdr:nvSpPr>
        <xdr:cNvPr id="698" name="フローチャート: 判断 697"/>
        <xdr:cNvSpPr/>
      </xdr:nvSpPr>
      <xdr:spPr>
        <a:xfrm>
          <a:off x="154305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122046</xdr:rowOff>
    </xdr:from>
    <xdr:ext cx="534377" cy="259045"/>
    <xdr:sp macro="" textlink="">
      <xdr:nvSpPr>
        <xdr:cNvPr id="699" name="テキスト ボックス 698"/>
        <xdr:cNvSpPr txBox="1"/>
      </xdr:nvSpPr>
      <xdr:spPr>
        <a:xfrm>
          <a:off x="15214111" y="165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148554</xdr:rowOff>
    </xdr:from>
    <xdr:to>
      <xdr:col>76</xdr:col>
      <xdr:colOff>114300</xdr:colOff>
      <xdr:row>97</xdr:row>
      <xdr:rowOff>17276</xdr:rowOff>
    </xdr:to>
    <xdr:cxnSp macro="">
      <xdr:nvCxnSpPr>
        <xdr:cNvPr id="700" name="直線コネクタ 699"/>
        <xdr:cNvCxnSpPr/>
      </xdr:nvCxnSpPr>
      <xdr:spPr>
        <a:xfrm flipV="1">
          <a:off x="13703300" y="16607754"/>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33990</xdr:rowOff>
    </xdr:from>
    <xdr:to>
      <xdr:col>76</xdr:col>
      <xdr:colOff>165100</xdr:colOff>
      <xdr:row>97</xdr:row>
      <xdr:rowOff>135590</xdr:rowOff>
    </xdr:to>
    <xdr:sp macro="" textlink="">
      <xdr:nvSpPr>
        <xdr:cNvPr id="701" name="フローチャート: 判断 700"/>
        <xdr:cNvSpPr/>
      </xdr:nvSpPr>
      <xdr:spPr>
        <a:xfrm>
          <a:off x="14541500" y="166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126717</xdr:rowOff>
    </xdr:from>
    <xdr:ext cx="534377" cy="259045"/>
    <xdr:sp macro="" textlink="">
      <xdr:nvSpPr>
        <xdr:cNvPr id="702" name="テキスト ボックス 701"/>
        <xdr:cNvSpPr txBox="1"/>
      </xdr:nvSpPr>
      <xdr:spPr>
        <a:xfrm>
          <a:off x="14325111" y="1675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17276</xdr:rowOff>
    </xdr:from>
    <xdr:to>
      <xdr:col>71</xdr:col>
      <xdr:colOff>177800</xdr:colOff>
      <xdr:row>97</xdr:row>
      <xdr:rowOff>17613</xdr:rowOff>
    </xdr:to>
    <xdr:cxnSp macro="">
      <xdr:nvCxnSpPr>
        <xdr:cNvPr id="703" name="直線コネクタ 702"/>
        <xdr:cNvCxnSpPr/>
      </xdr:nvCxnSpPr>
      <xdr:spPr>
        <a:xfrm flipV="1">
          <a:off x="12814300" y="1664792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29021</xdr:rowOff>
    </xdr:from>
    <xdr:to>
      <xdr:col>72</xdr:col>
      <xdr:colOff>38100</xdr:colOff>
      <xdr:row>97</xdr:row>
      <xdr:rowOff>130621</xdr:rowOff>
    </xdr:to>
    <xdr:sp macro="" textlink="">
      <xdr:nvSpPr>
        <xdr:cNvPr id="704" name="フローチャート: 判断 703"/>
        <xdr:cNvSpPr/>
      </xdr:nvSpPr>
      <xdr:spPr>
        <a:xfrm>
          <a:off x="13652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121748</xdr:rowOff>
    </xdr:from>
    <xdr:ext cx="534377" cy="259045"/>
    <xdr:sp macro="" textlink="">
      <xdr:nvSpPr>
        <xdr:cNvPr id="705" name="テキスト ボックス 704"/>
        <xdr:cNvSpPr txBox="1"/>
      </xdr:nvSpPr>
      <xdr:spPr>
        <a:xfrm>
          <a:off x="13436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24450</xdr:rowOff>
    </xdr:from>
    <xdr:to>
      <xdr:col>67</xdr:col>
      <xdr:colOff>101600</xdr:colOff>
      <xdr:row>97</xdr:row>
      <xdr:rowOff>126050</xdr:rowOff>
    </xdr:to>
    <xdr:sp macro="" textlink="">
      <xdr:nvSpPr>
        <xdr:cNvPr id="706" name="フローチャート: 判断 705"/>
        <xdr:cNvSpPr/>
      </xdr:nvSpPr>
      <xdr:spPr>
        <a:xfrm>
          <a:off x="12763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117177</xdr:rowOff>
    </xdr:from>
    <xdr:ext cx="534377" cy="259045"/>
    <xdr:sp macro="" textlink="">
      <xdr:nvSpPr>
        <xdr:cNvPr id="707" name="テキスト ボックス 706"/>
        <xdr:cNvSpPr txBox="1"/>
      </xdr:nvSpPr>
      <xdr:spPr>
        <a:xfrm>
          <a:off x="12547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88573</xdr:rowOff>
    </xdr:from>
    <xdr:to>
      <xdr:col>85</xdr:col>
      <xdr:colOff>177800</xdr:colOff>
      <xdr:row>97</xdr:row>
      <xdr:rowOff>18723</xdr:rowOff>
    </xdr:to>
    <xdr:sp macro="" textlink="">
      <xdr:nvSpPr>
        <xdr:cNvPr id="713" name="楕円 712"/>
        <xdr:cNvSpPr/>
      </xdr:nvSpPr>
      <xdr:spPr>
        <a:xfrm>
          <a:off x="16268700" y="165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67000</xdr:rowOff>
    </xdr:from>
    <xdr:ext cx="534377" cy="259045"/>
    <xdr:sp macro="" textlink="">
      <xdr:nvSpPr>
        <xdr:cNvPr id="714" name="公債費該当値テキスト"/>
        <xdr:cNvSpPr txBox="1"/>
      </xdr:nvSpPr>
      <xdr:spPr>
        <a:xfrm>
          <a:off x="16370300" y="165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34051</xdr:rowOff>
    </xdr:from>
    <xdr:to>
      <xdr:col>81</xdr:col>
      <xdr:colOff>101600</xdr:colOff>
      <xdr:row>90</xdr:row>
      <xdr:rowOff>135651</xdr:rowOff>
    </xdr:to>
    <xdr:sp macro="" textlink="">
      <xdr:nvSpPr>
        <xdr:cNvPr id="715" name="楕円 714"/>
        <xdr:cNvSpPr/>
      </xdr:nvSpPr>
      <xdr:spPr>
        <a:xfrm>
          <a:off x="15430500" y="154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152178</xdr:rowOff>
    </xdr:from>
    <xdr:ext cx="599010" cy="259045"/>
    <xdr:sp macro="" textlink="">
      <xdr:nvSpPr>
        <xdr:cNvPr id="716" name="テキスト ボックス 715"/>
        <xdr:cNvSpPr txBox="1"/>
      </xdr:nvSpPr>
      <xdr:spPr>
        <a:xfrm>
          <a:off x="15181795" y="1523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97754</xdr:rowOff>
    </xdr:from>
    <xdr:to>
      <xdr:col>76</xdr:col>
      <xdr:colOff>165100</xdr:colOff>
      <xdr:row>97</xdr:row>
      <xdr:rowOff>27904</xdr:rowOff>
    </xdr:to>
    <xdr:sp macro="" textlink="">
      <xdr:nvSpPr>
        <xdr:cNvPr id="717" name="楕円 716"/>
        <xdr:cNvSpPr/>
      </xdr:nvSpPr>
      <xdr:spPr>
        <a:xfrm>
          <a:off x="145415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44431</xdr:rowOff>
    </xdr:from>
    <xdr:ext cx="534377" cy="259045"/>
    <xdr:sp macro="" textlink="">
      <xdr:nvSpPr>
        <xdr:cNvPr id="718" name="テキスト ボックス 717"/>
        <xdr:cNvSpPr txBox="1"/>
      </xdr:nvSpPr>
      <xdr:spPr>
        <a:xfrm>
          <a:off x="14325111" y="163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137926</xdr:rowOff>
    </xdr:from>
    <xdr:to>
      <xdr:col>72</xdr:col>
      <xdr:colOff>38100</xdr:colOff>
      <xdr:row>97</xdr:row>
      <xdr:rowOff>68076</xdr:rowOff>
    </xdr:to>
    <xdr:sp macro="" textlink="">
      <xdr:nvSpPr>
        <xdr:cNvPr id="719" name="楕円 718"/>
        <xdr:cNvSpPr/>
      </xdr:nvSpPr>
      <xdr:spPr>
        <a:xfrm>
          <a:off x="13652500" y="16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84603</xdr:rowOff>
    </xdr:from>
    <xdr:ext cx="534377" cy="259045"/>
    <xdr:sp macro="" textlink="">
      <xdr:nvSpPr>
        <xdr:cNvPr id="720" name="テキスト ボックス 719"/>
        <xdr:cNvSpPr txBox="1"/>
      </xdr:nvSpPr>
      <xdr:spPr>
        <a:xfrm>
          <a:off x="13436111" y="1637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138263</xdr:rowOff>
    </xdr:from>
    <xdr:to>
      <xdr:col>67</xdr:col>
      <xdr:colOff>101600</xdr:colOff>
      <xdr:row>97</xdr:row>
      <xdr:rowOff>68413</xdr:rowOff>
    </xdr:to>
    <xdr:sp macro="" textlink="">
      <xdr:nvSpPr>
        <xdr:cNvPr id="721" name="楕円 720"/>
        <xdr:cNvSpPr/>
      </xdr:nvSpPr>
      <xdr:spPr>
        <a:xfrm>
          <a:off x="12763500" y="165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84940</xdr:rowOff>
    </xdr:from>
    <xdr:ext cx="534377" cy="259045"/>
    <xdr:sp macro="" textlink="">
      <xdr:nvSpPr>
        <xdr:cNvPr id="722" name="テキスト ボックス 721"/>
        <xdr:cNvSpPr txBox="1"/>
      </xdr:nvSpPr>
      <xdr:spPr>
        <a:xfrm>
          <a:off x="12547111" y="163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4" name="直線コネクタ 743"/>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5"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7"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8" name="直線コネクタ 747"/>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87076</xdr:rowOff>
    </xdr:from>
    <xdr:to>
      <xdr:col>116</xdr:col>
      <xdr:colOff>63500</xdr:colOff>
      <xdr:row>38</xdr:row>
      <xdr:rowOff>116932</xdr:rowOff>
    </xdr:to>
    <xdr:cxnSp macro="">
      <xdr:nvCxnSpPr>
        <xdr:cNvPr id="749" name="直線コネクタ 748"/>
        <xdr:cNvCxnSpPr/>
      </xdr:nvCxnSpPr>
      <xdr:spPr>
        <a:xfrm flipV="1">
          <a:off x="21323300" y="6602176"/>
          <a:ext cx="8382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43644</xdr:rowOff>
    </xdr:from>
    <xdr:ext cx="378565" cy="259045"/>
    <xdr:sp macro="" textlink="">
      <xdr:nvSpPr>
        <xdr:cNvPr id="750" name="諸支出金平均値テキスト"/>
        <xdr:cNvSpPr txBox="1"/>
      </xdr:nvSpPr>
      <xdr:spPr>
        <a:xfrm>
          <a:off x="22212300" y="6558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1" name="フローチャート: 判断 750"/>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106507</xdr:rowOff>
    </xdr:from>
    <xdr:to>
      <xdr:col>111</xdr:col>
      <xdr:colOff>177800</xdr:colOff>
      <xdr:row>38</xdr:row>
      <xdr:rowOff>116932</xdr:rowOff>
    </xdr:to>
    <xdr:cxnSp macro="">
      <xdr:nvCxnSpPr>
        <xdr:cNvPr id="752" name="直線コネクタ 751"/>
        <xdr:cNvCxnSpPr/>
      </xdr:nvCxnSpPr>
      <xdr:spPr>
        <a:xfrm>
          <a:off x="20434300" y="6621607"/>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3" name="フローチャート: 判断 752"/>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159864</xdr:rowOff>
    </xdr:from>
    <xdr:ext cx="378565" cy="259045"/>
    <xdr:sp macro="" textlink="">
      <xdr:nvSpPr>
        <xdr:cNvPr id="754" name="テキスト ボックス 753"/>
        <xdr:cNvSpPr txBox="1"/>
      </xdr:nvSpPr>
      <xdr:spPr>
        <a:xfrm>
          <a:off x="21134017" y="667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77155</xdr:rowOff>
    </xdr:from>
    <xdr:to>
      <xdr:col>107</xdr:col>
      <xdr:colOff>50800</xdr:colOff>
      <xdr:row>38</xdr:row>
      <xdr:rowOff>106507</xdr:rowOff>
    </xdr:to>
    <xdr:cxnSp macro="">
      <xdr:nvCxnSpPr>
        <xdr:cNvPr id="755" name="直線コネクタ 754"/>
        <xdr:cNvCxnSpPr/>
      </xdr:nvCxnSpPr>
      <xdr:spPr>
        <a:xfrm>
          <a:off x="19545300" y="6592255"/>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6839</xdr:rowOff>
    </xdr:from>
    <xdr:ext cx="313932" cy="259045"/>
    <xdr:sp macro="" textlink="">
      <xdr:nvSpPr>
        <xdr:cNvPr id="757" name="テキスト ボックス 756"/>
        <xdr:cNvSpPr txBox="1"/>
      </xdr:nvSpPr>
      <xdr:spPr>
        <a:xfrm>
          <a:off x="20277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29377</xdr:rowOff>
    </xdr:from>
    <xdr:to>
      <xdr:col>102</xdr:col>
      <xdr:colOff>114300</xdr:colOff>
      <xdr:row>38</xdr:row>
      <xdr:rowOff>77155</xdr:rowOff>
    </xdr:to>
    <xdr:cxnSp macro="">
      <xdr:nvCxnSpPr>
        <xdr:cNvPr id="758" name="直線コネクタ 757"/>
        <xdr:cNvCxnSpPr/>
      </xdr:nvCxnSpPr>
      <xdr:spPr>
        <a:xfrm>
          <a:off x="18656300" y="6544477"/>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60" name="テキスト ボックス 759"/>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6108</xdr:rowOff>
    </xdr:from>
    <xdr:ext cx="313932" cy="259045"/>
    <xdr:sp macro="" textlink="">
      <xdr:nvSpPr>
        <xdr:cNvPr id="762" name="テキスト ボックス 761"/>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36276</xdr:rowOff>
    </xdr:from>
    <xdr:to>
      <xdr:col>116</xdr:col>
      <xdr:colOff>114300</xdr:colOff>
      <xdr:row>38</xdr:row>
      <xdr:rowOff>137876</xdr:rowOff>
    </xdr:to>
    <xdr:sp macro="" textlink="">
      <xdr:nvSpPr>
        <xdr:cNvPr id="768" name="楕円 767"/>
        <xdr:cNvSpPr/>
      </xdr:nvSpPr>
      <xdr:spPr>
        <a:xfrm>
          <a:off x="22110700" y="65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167103</xdr:rowOff>
    </xdr:from>
    <xdr:ext cx="469744" cy="259045"/>
    <xdr:sp macro="" textlink="">
      <xdr:nvSpPr>
        <xdr:cNvPr id="769" name="諸支出金該当値テキスト"/>
        <xdr:cNvSpPr txBox="1"/>
      </xdr:nvSpPr>
      <xdr:spPr>
        <a:xfrm>
          <a:off x="22212300" y="63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66132</xdr:rowOff>
    </xdr:from>
    <xdr:to>
      <xdr:col>112</xdr:col>
      <xdr:colOff>38100</xdr:colOff>
      <xdr:row>38</xdr:row>
      <xdr:rowOff>167732</xdr:rowOff>
    </xdr:to>
    <xdr:sp macro="" textlink="">
      <xdr:nvSpPr>
        <xdr:cNvPr id="770" name="楕円 769"/>
        <xdr:cNvSpPr/>
      </xdr:nvSpPr>
      <xdr:spPr>
        <a:xfrm>
          <a:off x="21272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12809</xdr:rowOff>
    </xdr:from>
    <xdr:ext cx="378565" cy="259045"/>
    <xdr:sp macro="" textlink="">
      <xdr:nvSpPr>
        <xdr:cNvPr id="771" name="テキスト ボックス 770"/>
        <xdr:cNvSpPr txBox="1"/>
      </xdr:nvSpPr>
      <xdr:spPr>
        <a:xfrm>
          <a:off x="21134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55707</xdr:rowOff>
    </xdr:from>
    <xdr:to>
      <xdr:col>107</xdr:col>
      <xdr:colOff>101600</xdr:colOff>
      <xdr:row>38</xdr:row>
      <xdr:rowOff>157307</xdr:rowOff>
    </xdr:to>
    <xdr:sp macro="" textlink="">
      <xdr:nvSpPr>
        <xdr:cNvPr id="772" name="楕円 771"/>
        <xdr:cNvSpPr/>
      </xdr:nvSpPr>
      <xdr:spPr>
        <a:xfrm>
          <a:off x="20383500" y="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2384</xdr:rowOff>
    </xdr:from>
    <xdr:ext cx="378565" cy="259045"/>
    <xdr:sp macro="" textlink="">
      <xdr:nvSpPr>
        <xdr:cNvPr id="773" name="テキスト ボックス 772"/>
        <xdr:cNvSpPr txBox="1"/>
      </xdr:nvSpPr>
      <xdr:spPr>
        <a:xfrm>
          <a:off x="20245017" y="634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26355</xdr:rowOff>
    </xdr:from>
    <xdr:to>
      <xdr:col>102</xdr:col>
      <xdr:colOff>165100</xdr:colOff>
      <xdr:row>38</xdr:row>
      <xdr:rowOff>127955</xdr:rowOff>
    </xdr:to>
    <xdr:sp macro="" textlink="">
      <xdr:nvSpPr>
        <xdr:cNvPr id="774" name="楕円 773"/>
        <xdr:cNvSpPr/>
      </xdr:nvSpPr>
      <xdr:spPr>
        <a:xfrm>
          <a:off x="19494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144482</xdr:rowOff>
    </xdr:from>
    <xdr:ext cx="469744" cy="259045"/>
    <xdr:sp macro="" textlink="">
      <xdr:nvSpPr>
        <xdr:cNvPr id="775" name="テキスト ボックス 774"/>
        <xdr:cNvSpPr txBox="1"/>
      </xdr:nvSpPr>
      <xdr:spPr>
        <a:xfrm>
          <a:off x="19310428" y="63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150028</xdr:rowOff>
    </xdr:from>
    <xdr:to>
      <xdr:col>98</xdr:col>
      <xdr:colOff>38100</xdr:colOff>
      <xdr:row>38</xdr:row>
      <xdr:rowOff>80178</xdr:rowOff>
    </xdr:to>
    <xdr:sp macro="" textlink="">
      <xdr:nvSpPr>
        <xdr:cNvPr id="776" name="楕円 775"/>
        <xdr:cNvSpPr/>
      </xdr:nvSpPr>
      <xdr:spPr>
        <a:xfrm>
          <a:off x="18605500" y="6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96705</xdr:rowOff>
    </xdr:from>
    <xdr:ext cx="469744" cy="259045"/>
    <xdr:sp macro="" textlink="">
      <xdr:nvSpPr>
        <xdr:cNvPr id="777" name="テキスト ボックス 776"/>
        <xdr:cNvSpPr txBox="1"/>
      </xdr:nvSpPr>
      <xdr:spPr>
        <a:xfrm>
          <a:off x="18421428" y="62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183,687</a:t>
          </a:r>
          <a:r>
            <a:rPr kumimoji="1" lang="ja-JP" altLang="en-US" sz="1300">
              <a:latin typeface="ＭＳ Ｐゴシック" panose="020B0600070205080204" pitchFamily="50" charset="-128"/>
              <a:ea typeface="ＭＳ Ｐゴシック" panose="020B0600070205080204" pitchFamily="50" charset="-128"/>
            </a:rPr>
            <a:t>円となっている。これは，職員人件費のほか，復旧・復興事業に係る復興交付金返還金やまちづくり応援寄附金推進事業が多額になっているためである。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衛生費は，住民一人当たりコストが</a:t>
          </a:r>
          <a:r>
            <a:rPr kumimoji="1" lang="en-US" altLang="ja-JP" sz="1300">
              <a:latin typeface="ＭＳ Ｐゴシック" panose="020B0600070205080204" pitchFamily="50" charset="-128"/>
              <a:ea typeface="ＭＳ Ｐゴシック" panose="020B0600070205080204" pitchFamily="50" charset="-128"/>
            </a:rPr>
            <a:t>97,582</a:t>
          </a:r>
          <a:r>
            <a:rPr kumimoji="1" lang="ja-JP" altLang="en-US" sz="1300">
              <a:latin typeface="ＭＳ Ｐゴシック" panose="020B0600070205080204" pitchFamily="50" charset="-128"/>
              <a:ea typeface="ＭＳ Ｐゴシック" panose="020B0600070205080204" pitchFamily="50" charset="-128"/>
            </a:rPr>
            <a:t>円となっている。これは，主に新一般廃棄物最終処分場整備事業を実施しているためである。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農林水産業費は，住民一人当たりコストが</a:t>
          </a:r>
          <a:r>
            <a:rPr kumimoji="1" lang="en-US" altLang="ja-JP" sz="1300">
              <a:latin typeface="ＭＳ Ｐゴシック" panose="020B0600070205080204" pitchFamily="50" charset="-128"/>
              <a:ea typeface="ＭＳ Ｐゴシック" panose="020B0600070205080204" pitchFamily="50" charset="-128"/>
            </a:rPr>
            <a:t>76,121</a:t>
          </a:r>
          <a:r>
            <a:rPr kumimoji="1" lang="ja-JP" altLang="en-US" sz="1300">
              <a:latin typeface="ＭＳ Ｐゴシック" panose="020B0600070205080204" pitchFamily="50" charset="-128"/>
              <a:ea typeface="ＭＳ Ｐゴシック" panose="020B0600070205080204" pitchFamily="50" charset="-128"/>
            </a:rPr>
            <a:t>円となっている。これは，海岸防潮堤整備事業等の復旧・復興事業を実施しているためである。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123,933</a:t>
          </a:r>
          <a:r>
            <a:rPr kumimoji="1" lang="ja-JP" altLang="en-US" sz="1300">
              <a:latin typeface="ＭＳ Ｐゴシック" panose="020B0600070205080204" pitchFamily="50" charset="-128"/>
              <a:ea typeface="ＭＳ Ｐゴシック" panose="020B0600070205080204" pitchFamily="50" charset="-128"/>
            </a:rPr>
            <a:t>円となっている。これは，街路整備事業等の復旧・復興事業を実施しているためである。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災害復旧費は，住民一人当たりコストが</a:t>
          </a:r>
          <a:r>
            <a:rPr kumimoji="1" lang="en-US" altLang="ja-JP" sz="1300">
              <a:latin typeface="ＭＳ Ｐゴシック" panose="020B0600070205080204" pitchFamily="50" charset="-128"/>
              <a:ea typeface="ＭＳ Ｐゴシック" panose="020B0600070205080204" pitchFamily="50" charset="-128"/>
            </a:rPr>
            <a:t>68,140</a:t>
          </a:r>
          <a:r>
            <a:rPr kumimoji="1" lang="ja-JP" altLang="en-US" sz="1300">
              <a:latin typeface="ＭＳ Ｐゴシック" panose="020B0600070205080204" pitchFamily="50" charset="-128"/>
              <a:ea typeface="ＭＳ Ｐゴシック" panose="020B0600070205080204" pitchFamily="50" charset="-128"/>
            </a:rPr>
            <a:t>円となっている。これは，公共土木施設等災害復旧事業等の復旧・復興事業を実施しているためである。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については，人口減等による地方交付税の減少や復旧・復興事業に係る国庫補助金の返還等があったため，実質単年度収支は赤字となっているが，財政調整基金の取り崩しにより，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令和４年度は前年度と同様，全会計において黒字となった。</a:t>
          </a:r>
        </a:p>
        <a:p>
          <a:r>
            <a:rPr kumimoji="1" lang="ja-JP" altLang="en-US" sz="1400">
              <a:latin typeface="ＭＳ ゴシック" pitchFamily="49" charset="-128"/>
              <a:ea typeface="ＭＳ ゴシック" pitchFamily="49" charset="-128"/>
            </a:rPr>
            <a:t>　病院事業会計の実質収支については，医業収益の増および新型コロナウイルス感染症関連の補助金により手元の資金が増加したことに伴い、流動資産が増加したため。黒字額が増加した。</a:t>
          </a:r>
        </a:p>
        <a:p>
          <a:r>
            <a:rPr kumimoji="1" lang="ja-JP" altLang="en-US" sz="1400">
              <a:latin typeface="ＭＳ ゴシック" pitchFamily="49" charset="-128"/>
              <a:ea typeface="ＭＳ ゴシック" pitchFamily="49" charset="-128"/>
            </a:rPr>
            <a:t>　今後も引き続き，事務・事業の見直しを行うとともに，各公営企業の経営戦略等に基づく安定的な行財政運営に努めていく。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55766176</v>
      </c>
      <c r="BO4" s="371"/>
      <c r="BP4" s="371"/>
      <c r="BQ4" s="371"/>
      <c r="BR4" s="371"/>
      <c r="BS4" s="371"/>
      <c r="BT4" s="371"/>
      <c r="BU4" s="372"/>
      <c r="BV4" s="370">
        <v>78008663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13.8</v>
      </c>
      <c r="CU4" s="377"/>
      <c r="CV4" s="377"/>
      <c r="CW4" s="377"/>
      <c r="CX4" s="377"/>
      <c r="CY4" s="377"/>
      <c r="CZ4" s="377"/>
      <c r="DA4" s="378"/>
      <c r="DB4" s="376">
        <v>19.899999999999999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52806193</v>
      </c>
      <c r="BO5" s="439"/>
      <c r="BP5" s="439"/>
      <c r="BQ5" s="439"/>
      <c r="BR5" s="439"/>
      <c r="BS5" s="439"/>
      <c r="BT5" s="439"/>
      <c r="BU5" s="440"/>
      <c r="BV5" s="438">
        <v>69421915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99.4</v>
      </c>
      <c r="CU5" s="405"/>
      <c r="CV5" s="405"/>
      <c r="CW5" s="405"/>
      <c r="CX5" s="405"/>
      <c r="CY5" s="405"/>
      <c r="CZ5" s="405"/>
      <c r="DA5" s="406"/>
      <c r="DB5" s="404">
        <v>97.6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2959983</v>
      </c>
      <c r="BO6" s="439"/>
      <c r="BP6" s="439"/>
      <c r="BQ6" s="439"/>
      <c r="BR6" s="439"/>
      <c r="BS6" s="439"/>
      <c r="BT6" s="439"/>
      <c r="BU6" s="440"/>
      <c r="BV6" s="438">
        <v>8586748</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100.8</v>
      </c>
      <c r="CU6" s="445"/>
      <c r="CV6" s="445"/>
      <c r="CW6" s="445"/>
      <c r="CX6" s="445"/>
      <c r="CY6" s="445"/>
      <c r="CZ6" s="445"/>
      <c r="DA6" s="446"/>
      <c r="DB6" s="444">
        <v>101.2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397415</v>
      </c>
      <c r="BO7" s="439"/>
      <c r="BP7" s="439"/>
      <c r="BQ7" s="439"/>
      <c r="BR7" s="439"/>
      <c r="BS7" s="439"/>
      <c r="BT7" s="439"/>
      <c r="BU7" s="440"/>
      <c r="BV7" s="438">
        <v>4749898</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18539799</v>
      </c>
      <c r="CU7" s="439"/>
      <c r="CV7" s="439"/>
      <c r="CW7" s="439"/>
      <c r="CX7" s="439"/>
      <c r="CY7" s="439"/>
      <c r="CZ7" s="439"/>
      <c r="DA7" s="440"/>
      <c r="DB7" s="438">
        <v>19242836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96</v>
      </c>
      <c r="AV8" s="434"/>
      <c r="AW8" s="434"/>
      <c r="AX8" s="434"/>
      <c r="AY8" s="435" t="s">
        <v>112</v>
      </c>
      <c r="AZ8" s="436"/>
      <c r="BA8" s="436"/>
      <c r="BB8" s="436"/>
      <c r="BC8" s="436"/>
      <c r="BD8" s="436"/>
      <c r="BE8" s="436"/>
      <c r="BF8" s="436"/>
      <c r="BG8" s="436"/>
      <c r="BH8" s="436"/>
      <c r="BI8" s="436"/>
      <c r="BJ8" s="436"/>
      <c r="BK8" s="436"/>
      <c r="BL8" s="436"/>
      <c r="BM8" s="437"/>
      <c r="BN8" s="438">
        <v>2562568</v>
      </c>
      <c r="BO8" s="439"/>
      <c r="BP8" s="439"/>
      <c r="BQ8" s="439"/>
      <c r="BR8" s="439"/>
      <c r="BS8" s="439"/>
      <c r="BT8" s="439"/>
      <c r="BU8" s="440"/>
      <c r="BV8" s="438">
        <v>3836850</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0.44</v>
      </c>
      <c r="CU8" s="448"/>
      <c r="CV8" s="448"/>
      <c r="CW8" s="448"/>
      <c r="CX8" s="448"/>
      <c r="CY8" s="448"/>
      <c r="CZ8" s="448"/>
      <c r="DA8" s="449"/>
      <c r="DB8" s="447">
        <v>0.45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61147</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104</v>
      </c>
      <c r="AV9" s="434"/>
      <c r="AW9" s="434"/>
      <c r="AX9" s="434"/>
      <c r="AY9" s="435" t="s">
        <v>118</v>
      </c>
      <c r="AZ9" s="436"/>
      <c r="BA9" s="436"/>
      <c r="BB9" s="436"/>
      <c r="BC9" s="436"/>
      <c r="BD9" s="436"/>
      <c r="BE9" s="436"/>
      <c r="BF9" s="436"/>
      <c r="BG9" s="436"/>
      <c r="BH9" s="436"/>
      <c r="BI9" s="436"/>
      <c r="BJ9" s="436"/>
      <c r="BK9" s="436"/>
      <c r="BL9" s="436"/>
      <c r="BM9" s="437"/>
      <c r="BN9" s="438">
        <v>-1274282</v>
      </c>
      <c r="BO9" s="439"/>
      <c r="BP9" s="439"/>
      <c r="BQ9" s="439"/>
      <c r="BR9" s="439"/>
      <c r="BS9" s="439"/>
      <c r="BT9" s="439"/>
      <c r="BU9" s="440"/>
      <c r="BV9" s="438">
        <v>288082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9</v>
      </c>
      <c r="CU9" s="405"/>
      <c r="CV9" s="405"/>
      <c r="CW9" s="405"/>
      <c r="CX9" s="405"/>
      <c r="CY9" s="405"/>
      <c r="CZ9" s="405"/>
      <c r="DA9" s="406"/>
      <c r="DB9" s="404">
        <v>9.4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64988</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255</v>
      </c>
      <c r="BO10" s="439"/>
      <c r="BP10" s="439"/>
      <c r="BQ10" s="439"/>
      <c r="BR10" s="439"/>
      <c r="BS10" s="439"/>
      <c r="BT10" s="439"/>
      <c r="BU10" s="440"/>
      <c r="BV10" s="438">
        <v>273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122</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8195056</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58926</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3300000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58300</v>
      </c>
      <c r="S13" s="492"/>
      <c r="T13" s="492"/>
      <c r="U13" s="492"/>
      <c r="V13" s="493"/>
      <c r="W13" s="417" t="s">
        <v>142</v>
      </c>
      <c r="X13" s="418"/>
      <c r="Y13" s="418"/>
      <c r="Z13" s="418"/>
      <c r="AA13" s="418"/>
      <c r="AB13" s="408"/>
      <c r="AC13" s="458">
        <v>1953</v>
      </c>
      <c r="AD13" s="459"/>
      <c r="AE13" s="459"/>
      <c r="AF13" s="459"/>
      <c r="AG13" s="501"/>
      <c r="AH13" s="458">
        <v>2066</v>
      </c>
      <c r="AI13" s="459"/>
      <c r="AJ13" s="459"/>
      <c r="AK13" s="459"/>
      <c r="AL13" s="460"/>
      <c r="AM13" s="430" t="s">
        <v>143</v>
      </c>
      <c r="AN13" s="431"/>
      <c r="AO13" s="431"/>
      <c r="AP13" s="431"/>
      <c r="AQ13" s="431"/>
      <c r="AR13" s="431"/>
      <c r="AS13" s="431"/>
      <c r="AT13" s="432"/>
      <c r="AU13" s="433" t="s">
        <v>96</v>
      </c>
      <c r="AV13" s="434"/>
      <c r="AW13" s="434"/>
      <c r="AX13" s="434"/>
      <c r="AY13" s="435" t="s">
        <v>144</v>
      </c>
      <c r="AZ13" s="436"/>
      <c r="BA13" s="436"/>
      <c r="BB13" s="436"/>
      <c r="BC13" s="436"/>
      <c r="BD13" s="436"/>
      <c r="BE13" s="436"/>
      <c r="BF13" s="436"/>
      <c r="BG13" s="436"/>
      <c r="BH13" s="436"/>
      <c r="BI13" s="436"/>
      <c r="BJ13" s="436"/>
      <c r="BK13" s="436"/>
      <c r="BL13" s="436"/>
      <c r="BM13" s="437"/>
      <c r="BN13" s="438">
        <v>-4574027</v>
      </c>
      <c r="BO13" s="439"/>
      <c r="BP13" s="439"/>
      <c r="BQ13" s="439"/>
      <c r="BR13" s="439"/>
      <c r="BS13" s="439"/>
      <c r="BT13" s="439"/>
      <c r="BU13" s="440"/>
      <c r="BV13" s="438">
        <v>8483411</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8.4</v>
      </c>
      <c r="CU13" s="405"/>
      <c r="CV13" s="405"/>
      <c r="CW13" s="405"/>
      <c r="CX13" s="405"/>
      <c r="CY13" s="405"/>
      <c r="CZ13" s="405"/>
      <c r="DA13" s="406"/>
      <c r="DB13" s="404">
        <v>8.9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60151</v>
      </c>
      <c r="S14" s="492"/>
      <c r="T14" s="492"/>
      <c r="U14" s="492"/>
      <c r="V14" s="493"/>
      <c r="W14" s="397"/>
      <c r="X14" s="398"/>
      <c r="Y14" s="398"/>
      <c r="Z14" s="398"/>
      <c r="AA14" s="398"/>
      <c r="AB14" s="387"/>
      <c r="AC14" s="494">
        <v>7.1</v>
      </c>
      <c r="AD14" s="495"/>
      <c r="AE14" s="495"/>
      <c r="AF14" s="495"/>
      <c r="AG14" s="496"/>
      <c r="AH14" s="494">
        <v>7.2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59604</v>
      </c>
      <c r="S15" s="492"/>
      <c r="T15" s="492"/>
      <c r="U15" s="492"/>
      <c r="V15" s="493"/>
      <c r="W15" s="417" t="s">
        <v>150</v>
      </c>
      <c r="X15" s="418"/>
      <c r="Y15" s="418"/>
      <c r="Z15" s="418"/>
      <c r="AA15" s="418"/>
      <c r="AB15" s="408"/>
      <c r="AC15" s="458">
        <v>7271</v>
      </c>
      <c r="AD15" s="459"/>
      <c r="AE15" s="459"/>
      <c r="AF15" s="459"/>
      <c r="AG15" s="501"/>
      <c r="AH15" s="458">
        <v>7637</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7277483</v>
      </c>
      <c r="BO15" s="371"/>
      <c r="BP15" s="371"/>
      <c r="BQ15" s="371"/>
      <c r="BR15" s="371"/>
      <c r="BS15" s="371"/>
      <c r="BT15" s="371"/>
      <c r="BU15" s="372"/>
      <c r="BV15" s="370">
        <v>7059279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26.3</v>
      </c>
      <c r="AD16" s="495"/>
      <c r="AE16" s="495"/>
      <c r="AF16" s="495"/>
      <c r="AG16" s="496"/>
      <c r="AH16" s="494">
        <v>26.8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16387494</v>
      </c>
      <c r="BO16" s="439"/>
      <c r="BP16" s="439"/>
      <c r="BQ16" s="439"/>
      <c r="BR16" s="439"/>
      <c r="BS16" s="439"/>
      <c r="BT16" s="439"/>
      <c r="BU16" s="440"/>
      <c r="BV16" s="438">
        <v>16387115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18422</v>
      </c>
      <c r="AD17" s="459"/>
      <c r="AE17" s="459"/>
      <c r="AF17" s="459"/>
      <c r="AG17" s="501"/>
      <c r="AH17" s="458">
        <v>18823</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9162493</v>
      </c>
      <c r="BO17" s="439"/>
      <c r="BP17" s="439"/>
      <c r="BQ17" s="439"/>
      <c r="BR17" s="439"/>
      <c r="BS17" s="439"/>
      <c r="BT17" s="439"/>
      <c r="BU17" s="440"/>
      <c r="BV17" s="438">
        <v>8874584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332.44</v>
      </c>
      <c r="M18" s="523"/>
      <c r="N18" s="523"/>
      <c r="O18" s="523"/>
      <c r="P18" s="523"/>
      <c r="Q18" s="523"/>
      <c r="R18" s="524"/>
      <c r="S18" s="524"/>
      <c r="T18" s="524"/>
      <c r="U18" s="524"/>
      <c r="V18" s="525"/>
      <c r="W18" s="419"/>
      <c r="X18" s="420"/>
      <c r="Y18" s="420"/>
      <c r="Z18" s="420"/>
      <c r="AA18" s="420"/>
      <c r="AB18" s="411"/>
      <c r="AC18" s="526">
        <v>66.599999999999994</v>
      </c>
      <c r="AD18" s="527"/>
      <c r="AE18" s="527"/>
      <c r="AF18" s="527"/>
      <c r="AG18" s="528"/>
      <c r="AH18" s="526">
        <v>66</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18469138</v>
      </c>
      <c r="BO18" s="439"/>
      <c r="BP18" s="439"/>
      <c r="BQ18" s="439"/>
      <c r="BR18" s="439"/>
      <c r="BS18" s="439"/>
      <c r="BT18" s="439"/>
      <c r="BU18" s="440"/>
      <c r="BV18" s="438">
        <v>18761751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184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35084720</v>
      </c>
      <c r="BO19" s="439"/>
      <c r="BP19" s="439"/>
      <c r="BQ19" s="439"/>
      <c r="BR19" s="439"/>
      <c r="BS19" s="439"/>
      <c r="BT19" s="439"/>
      <c r="BU19" s="440"/>
      <c r="BV19" s="438">
        <v>36831170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24520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30391993</v>
      </c>
      <c r="BO22" s="371"/>
      <c r="BP22" s="371"/>
      <c r="BQ22" s="371"/>
      <c r="BR22" s="371"/>
      <c r="BS22" s="371"/>
      <c r="BT22" s="371"/>
      <c r="BU22" s="372"/>
      <c r="BV22" s="370">
        <v>30853761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22801572</v>
      </c>
      <c r="BO23" s="439"/>
      <c r="BP23" s="439"/>
      <c r="BQ23" s="439"/>
      <c r="BR23" s="439"/>
      <c r="BS23" s="439"/>
      <c r="BT23" s="439"/>
      <c r="BU23" s="440"/>
      <c r="BV23" s="438">
        <v>22971808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9320</v>
      </c>
      <c r="R24" s="459"/>
      <c r="S24" s="459"/>
      <c r="T24" s="459"/>
      <c r="U24" s="459"/>
      <c r="V24" s="501"/>
      <c r="W24" s="566"/>
      <c r="X24" s="554"/>
      <c r="Y24" s="555"/>
      <c r="Z24" s="457" t="s">
        <v>175</v>
      </c>
      <c r="AA24" s="431"/>
      <c r="AB24" s="431"/>
      <c r="AC24" s="431"/>
      <c r="AD24" s="431"/>
      <c r="AE24" s="431"/>
      <c r="AF24" s="431"/>
      <c r="AG24" s="432"/>
      <c r="AH24" s="458">
        <v>603</v>
      </c>
      <c r="AI24" s="459"/>
      <c r="AJ24" s="459"/>
      <c r="AK24" s="459"/>
      <c r="AL24" s="501"/>
      <c r="AM24" s="458">
        <v>1886184</v>
      </c>
      <c r="AN24" s="459"/>
      <c r="AO24" s="459"/>
      <c r="AP24" s="459"/>
      <c r="AQ24" s="459"/>
      <c r="AR24" s="501"/>
      <c r="AS24" s="458">
        <v>3128</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19455975</v>
      </c>
      <c r="BO24" s="439"/>
      <c r="BP24" s="439"/>
      <c r="BQ24" s="439"/>
      <c r="BR24" s="439"/>
      <c r="BS24" s="439"/>
      <c r="BT24" s="439"/>
      <c r="BU24" s="440"/>
      <c r="BV24" s="438">
        <v>19042126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2</v>
      </c>
      <c r="M25" s="459"/>
      <c r="N25" s="459"/>
      <c r="O25" s="459"/>
      <c r="P25" s="501"/>
      <c r="Q25" s="458">
        <v>7580</v>
      </c>
      <c r="R25" s="459"/>
      <c r="S25" s="459"/>
      <c r="T25" s="459"/>
      <c r="U25" s="459"/>
      <c r="V25" s="501"/>
      <c r="W25" s="566"/>
      <c r="X25" s="554"/>
      <c r="Y25" s="555"/>
      <c r="Z25" s="457" t="s">
        <v>178</v>
      </c>
      <c r="AA25" s="431"/>
      <c r="AB25" s="431"/>
      <c r="AC25" s="431"/>
      <c r="AD25" s="431"/>
      <c r="AE25" s="431"/>
      <c r="AF25" s="431"/>
      <c r="AG25" s="432"/>
      <c r="AH25" s="458" t="s">
        <v>140</v>
      </c>
      <c r="AI25" s="459"/>
      <c r="AJ25" s="459"/>
      <c r="AK25" s="459"/>
      <c r="AL25" s="501"/>
      <c r="AM25" s="458" t="s">
        <v>139</v>
      </c>
      <c r="AN25" s="459"/>
      <c r="AO25" s="459"/>
      <c r="AP25" s="459"/>
      <c r="AQ25" s="459"/>
      <c r="AR25" s="501"/>
      <c r="AS25" s="458" t="s">
        <v>148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6035956</v>
      </c>
      <c r="BO25" s="371"/>
      <c r="BP25" s="371"/>
      <c r="BQ25" s="371"/>
      <c r="BR25" s="371"/>
      <c r="BS25" s="371"/>
      <c r="BT25" s="371"/>
      <c r="BU25" s="372"/>
      <c r="BV25" s="370">
        <v>5700991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6360</v>
      </c>
      <c r="R26" s="459"/>
      <c r="S26" s="459"/>
      <c r="T26" s="459"/>
      <c r="U26" s="459"/>
      <c r="V26" s="501"/>
      <c r="W26" s="566"/>
      <c r="X26" s="554"/>
      <c r="Y26" s="555"/>
      <c r="Z26" s="457" t="s">
        <v>181</v>
      </c>
      <c r="AA26" s="578"/>
      <c r="AB26" s="578"/>
      <c r="AC26" s="578"/>
      <c r="AD26" s="578"/>
      <c r="AE26" s="578"/>
      <c r="AF26" s="578"/>
      <c r="AG26" s="579"/>
      <c r="AH26" s="458">
        <v>64</v>
      </c>
      <c r="AI26" s="459"/>
      <c r="AJ26" s="459"/>
      <c r="AK26" s="459"/>
      <c r="AL26" s="501"/>
      <c r="AM26" s="458">
        <v>213696</v>
      </c>
      <c r="AN26" s="459"/>
      <c r="AO26" s="459"/>
      <c r="AP26" s="459"/>
      <c r="AQ26" s="459"/>
      <c r="AR26" s="501"/>
      <c r="AS26" s="458">
        <v>3339</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4660</v>
      </c>
      <c r="R27" s="459"/>
      <c r="S27" s="459"/>
      <c r="T27" s="459"/>
      <c r="U27" s="459"/>
      <c r="V27" s="501"/>
      <c r="W27" s="566"/>
      <c r="X27" s="554"/>
      <c r="Y27" s="555"/>
      <c r="Z27" s="457" t="s">
        <v>184</v>
      </c>
      <c r="AA27" s="431"/>
      <c r="AB27" s="431"/>
      <c r="AC27" s="431"/>
      <c r="AD27" s="431"/>
      <c r="AE27" s="431"/>
      <c r="AF27" s="431"/>
      <c r="AG27" s="432"/>
      <c r="AH27" s="458">
        <v>22</v>
      </c>
      <c r="AI27" s="459"/>
      <c r="AJ27" s="459"/>
      <c r="AK27" s="459"/>
      <c r="AL27" s="501"/>
      <c r="AM27" s="458">
        <v>70947</v>
      </c>
      <c r="AN27" s="459"/>
      <c r="AO27" s="459"/>
      <c r="AP27" s="459"/>
      <c r="AQ27" s="459"/>
      <c r="AR27" s="501"/>
      <c r="AS27" s="458">
        <v>3225</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139</v>
      </c>
      <c r="BO27" s="548"/>
      <c r="BP27" s="548"/>
      <c r="BQ27" s="548"/>
      <c r="BR27" s="548"/>
      <c r="BS27" s="548"/>
      <c r="BT27" s="548"/>
      <c r="BU27" s="549"/>
      <c r="BV27" s="547" t="s">
        <v>139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3910</v>
      </c>
      <c r="R28" s="459"/>
      <c r="S28" s="459"/>
      <c r="T28" s="459"/>
      <c r="U28" s="459"/>
      <c r="V28" s="501"/>
      <c r="W28" s="566"/>
      <c r="X28" s="554"/>
      <c r="Y28" s="555"/>
      <c r="Z28" s="457" t="s">
        <v>187</v>
      </c>
      <c r="AA28" s="431"/>
      <c r="AB28" s="431"/>
      <c r="AC28" s="431"/>
      <c r="AD28" s="431"/>
      <c r="AE28" s="431"/>
      <c r="AF28" s="431"/>
      <c r="AG28" s="432"/>
      <c r="AH28" s="458" t="s">
        <v>140</v>
      </c>
      <c r="AI28" s="459"/>
      <c r="AJ28" s="459"/>
      <c r="AK28" s="459"/>
      <c r="AL28" s="501"/>
      <c r="AM28" s="458" t="s">
        <v>130</v>
      </c>
      <c r="AN28" s="459"/>
      <c r="AO28" s="459"/>
      <c r="AP28" s="459"/>
      <c r="AQ28" s="459"/>
      <c r="AR28" s="501"/>
      <c r="AS28" s="458" t="s">
        <v>130</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12189960</v>
      </c>
      <c r="BO28" s="371"/>
      <c r="BP28" s="371"/>
      <c r="BQ28" s="371"/>
      <c r="BR28" s="371"/>
      <c r="BS28" s="371"/>
      <c r="BT28" s="371"/>
      <c r="BU28" s="372"/>
      <c r="BV28" s="370">
        <v>13489706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22</v>
      </c>
      <c r="M29" s="459"/>
      <c r="N29" s="459"/>
      <c r="O29" s="459"/>
      <c r="P29" s="501"/>
      <c r="Q29" s="458">
        <v>3640</v>
      </c>
      <c r="R29" s="459"/>
      <c r="S29" s="459"/>
      <c r="T29" s="459"/>
      <c r="U29" s="459"/>
      <c r="V29" s="501"/>
      <c r="W29" s="567"/>
      <c r="X29" s="568"/>
      <c r="Y29" s="569"/>
      <c r="Z29" s="457" t="s">
        <v>190</v>
      </c>
      <c r="AA29" s="431"/>
      <c r="AB29" s="431"/>
      <c r="AC29" s="431"/>
      <c r="AD29" s="431"/>
      <c r="AE29" s="431"/>
      <c r="AF29" s="431"/>
      <c r="AG29" s="432"/>
      <c r="AH29" s="458">
        <v>625</v>
      </c>
      <c r="AI29" s="459"/>
      <c r="AJ29" s="459"/>
      <c r="AK29" s="459"/>
      <c r="AL29" s="501"/>
      <c r="AM29" s="458">
        <v>1957131</v>
      </c>
      <c r="AN29" s="459"/>
      <c r="AO29" s="459"/>
      <c r="AP29" s="459"/>
      <c r="AQ29" s="459"/>
      <c r="AR29" s="501"/>
      <c r="AS29" s="458">
        <v>3131</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4215</v>
      </c>
      <c r="BO29" s="439"/>
      <c r="BP29" s="439"/>
      <c r="BQ29" s="439"/>
      <c r="BR29" s="439"/>
      <c r="BS29" s="439"/>
      <c r="BT29" s="439"/>
      <c r="BU29" s="440"/>
      <c r="BV29" s="438">
        <v>4215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98.7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12215552</v>
      </c>
      <c r="BO30" s="548"/>
      <c r="BP30" s="548"/>
      <c r="BQ30" s="548"/>
      <c r="BR30" s="548"/>
      <c r="BS30" s="548"/>
      <c r="BT30" s="548"/>
      <c r="BU30" s="549"/>
      <c r="BV30" s="547">
        <v>8427993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199</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IF('各会計、関係団体の財政状況及び健全化判断比率'!B36="","",'各会計、関係団体の財政状況及び健全化判断比率'!B36)</f>
        <v>魚市場特別会計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気仙沼産業センター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簡易水道事業会計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IF('各会計、関係団体の財政状況及び健全化判断比率'!B37="","",'各会計、関係団体の財政状況及び健全化判断比率'!B37)</f>
        <v>唐桑半島ビジターセンター事業特別会計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宮城県市町村非常勤消防団員補償報償組合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道の駅大谷海岸</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ガス事業会計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気仙沼・本吉地域広域行政事務組合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8</v>
      </c>
      <c r="AN37" s="597"/>
      <c r="AO37" s="598" t="str">
        <f>IF('各会計、関係団体の財政状況及び健全化判断比率'!B34="","",'各会計、関係団体の財政状況及び健全化判断比率'!B34)</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宮城県市町村自治振興センター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9</v>
      </c>
      <c r="AN38" s="597"/>
      <c r="AO38" s="598" t="str">
        <f>IF('各会計、関係団体の財政状況及び健全化判断比率'!B35="","",'各会計、関係団体の財政状況及び健全化判断比率'!B35)</f>
        <v>病院事業会計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宮城県後期高齢者医療広域連合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宮城県後期高齢者医療事業会計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7SetzzOiZCemfD0rwBrftWZRCXZXGCK8akw8pkPrsUxzKbwc9lY4UY3c1hu9cEEUDt6yTK4IBTrZfXjPObzcvQ==" saltValue="JKS+NsUsr4kZ9SvPwxYx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3" t="s">
        <v>575</v>
      </c>
      <c r="D34" s="1153"/>
      <c r="E34" s="1154"/>
      <c r="F34" s="32">
        <v>3.6</v>
      </c>
      <c r="G34" s="33">
        <v>2.81</v>
      </c>
      <c r="H34" s="33">
        <v>4.58</v>
      </c>
      <c r="I34" s="33">
        <v>11.55</v>
      </c>
      <c r="J34" s="34">
        <v>18.47</v>
      </c>
      <c r="K34" s="22"/>
      <c r="L34" s="22"/>
      <c r="M34" s="22"/>
      <c r="N34" s="22"/>
      <c r="O34" s="22"/>
      <c r="P34" s="22"/>
    </row>
    <row r="35" spans="1:16" ht="39" customHeight="1" x14ac:dyDescent="0.15">
      <c r="A35" s="22"/>
      <c r="B35" s="35"/>
      <c r="C35" s="1147" t="s">
        <v>576</v>
      </c>
      <c r="D35" s="1148"/>
      <c r="E35" s="1149"/>
      <c r="F35" s="36">
        <v>32.19</v>
      </c>
      <c r="G35" s="37">
        <v>25.53</v>
      </c>
      <c r="H35" s="37">
        <v>19.309999999999999</v>
      </c>
      <c r="I35" s="37">
        <v>19.93</v>
      </c>
      <c r="J35" s="38">
        <v>13.82</v>
      </c>
      <c r="K35" s="22"/>
      <c r="L35" s="22"/>
      <c r="M35" s="22"/>
      <c r="N35" s="22"/>
      <c r="O35" s="22"/>
      <c r="P35" s="22"/>
    </row>
    <row r="36" spans="1:16" ht="39" customHeight="1" x14ac:dyDescent="0.15">
      <c r="A36" s="22"/>
      <c r="B36" s="35"/>
      <c r="C36" s="1147" t="s">
        <v>577</v>
      </c>
      <c r="D36" s="1148"/>
      <c r="E36" s="1149"/>
      <c r="F36" s="36">
        <v>6.75</v>
      </c>
      <c r="G36" s="37">
        <v>7.07</v>
      </c>
      <c r="H36" s="37">
        <v>6.94</v>
      </c>
      <c r="I36" s="37">
        <v>6.35</v>
      </c>
      <c r="J36" s="38">
        <v>7.26</v>
      </c>
      <c r="K36" s="22"/>
      <c r="L36" s="22"/>
      <c r="M36" s="22"/>
      <c r="N36" s="22"/>
      <c r="O36" s="22"/>
      <c r="P36" s="22"/>
    </row>
    <row r="37" spans="1:16" ht="39" customHeight="1" x14ac:dyDescent="0.15">
      <c r="A37" s="22"/>
      <c r="B37" s="35"/>
      <c r="C37" s="1147" t="s">
        <v>578</v>
      </c>
      <c r="D37" s="1148"/>
      <c r="E37" s="1149"/>
      <c r="F37" s="36">
        <v>0.7</v>
      </c>
      <c r="G37" s="37">
        <v>0.37</v>
      </c>
      <c r="H37" s="37">
        <v>0.97</v>
      </c>
      <c r="I37" s="37">
        <v>1.64</v>
      </c>
      <c r="J37" s="38">
        <v>2.44</v>
      </c>
      <c r="K37" s="22"/>
      <c r="L37" s="22"/>
      <c r="M37" s="22"/>
      <c r="N37" s="22"/>
      <c r="O37" s="22"/>
      <c r="P37" s="22"/>
    </row>
    <row r="38" spans="1:16" ht="39" customHeight="1" x14ac:dyDescent="0.15">
      <c r="A38" s="22"/>
      <c r="B38" s="35"/>
      <c r="C38" s="1147" t="s">
        <v>579</v>
      </c>
      <c r="D38" s="1148"/>
      <c r="E38" s="1149"/>
      <c r="F38" s="36">
        <v>0.76</v>
      </c>
      <c r="G38" s="37">
        <v>0.62</v>
      </c>
      <c r="H38" s="37">
        <v>0.85</v>
      </c>
      <c r="I38" s="37">
        <v>0.91</v>
      </c>
      <c r="J38" s="38">
        <v>1.07</v>
      </c>
      <c r="K38" s="22"/>
      <c r="L38" s="22"/>
      <c r="M38" s="22"/>
      <c r="N38" s="22"/>
      <c r="O38" s="22"/>
      <c r="P38" s="22"/>
    </row>
    <row r="39" spans="1:16" ht="39" customHeight="1" x14ac:dyDescent="0.15">
      <c r="A39" s="22"/>
      <c r="B39" s="35"/>
      <c r="C39" s="1147" t="s">
        <v>580</v>
      </c>
      <c r="D39" s="1148"/>
      <c r="E39" s="1149"/>
      <c r="F39" s="36">
        <v>1.37</v>
      </c>
      <c r="G39" s="37">
        <v>1.06</v>
      </c>
      <c r="H39" s="37">
        <v>0.59</v>
      </c>
      <c r="I39" s="37">
        <v>0.77</v>
      </c>
      <c r="J39" s="38">
        <v>0.79</v>
      </c>
      <c r="K39" s="22"/>
      <c r="L39" s="22"/>
      <c r="M39" s="22"/>
      <c r="N39" s="22"/>
      <c r="O39" s="22"/>
      <c r="P39" s="22"/>
    </row>
    <row r="40" spans="1:16" ht="39" customHeight="1" x14ac:dyDescent="0.15">
      <c r="A40" s="22"/>
      <c r="B40" s="35"/>
      <c r="C40" s="1147" t="s">
        <v>581</v>
      </c>
      <c r="D40" s="1148"/>
      <c r="E40" s="1149"/>
      <c r="F40" s="36" t="s">
        <v>525</v>
      </c>
      <c r="G40" s="37" t="s">
        <v>525</v>
      </c>
      <c r="H40" s="37">
        <v>0.34</v>
      </c>
      <c r="I40" s="37">
        <v>0.25</v>
      </c>
      <c r="J40" s="38">
        <v>0.73</v>
      </c>
      <c r="K40" s="22"/>
      <c r="L40" s="22"/>
      <c r="M40" s="22"/>
      <c r="N40" s="22"/>
      <c r="O40" s="22"/>
      <c r="P40" s="22"/>
    </row>
    <row r="41" spans="1:16" ht="39" customHeight="1" x14ac:dyDescent="0.15">
      <c r="A41" s="22"/>
      <c r="B41" s="35"/>
      <c r="C41" s="1147" t="s">
        <v>582</v>
      </c>
      <c r="D41" s="1148"/>
      <c r="E41" s="1149"/>
      <c r="F41" s="36" t="s">
        <v>525</v>
      </c>
      <c r="G41" s="37" t="s">
        <v>525</v>
      </c>
      <c r="H41" s="37">
        <v>0.06</v>
      </c>
      <c r="I41" s="37">
        <v>0.08</v>
      </c>
      <c r="J41" s="38">
        <v>0.09</v>
      </c>
      <c r="K41" s="22"/>
      <c r="L41" s="22"/>
      <c r="M41" s="22"/>
      <c r="N41" s="22"/>
      <c r="O41" s="22"/>
      <c r="P41" s="22"/>
    </row>
    <row r="42" spans="1:16" ht="39" customHeight="1" x14ac:dyDescent="0.15">
      <c r="A42" s="22"/>
      <c r="B42" s="39"/>
      <c r="C42" s="1147" t="s">
        <v>583</v>
      </c>
      <c r="D42" s="1148"/>
      <c r="E42" s="1149"/>
      <c r="F42" s="36" t="s">
        <v>525</v>
      </c>
      <c r="G42" s="37" t="s">
        <v>525</v>
      </c>
      <c r="H42" s="37" t="s">
        <v>525</v>
      </c>
      <c r="I42" s="37" t="s">
        <v>525</v>
      </c>
      <c r="J42" s="38" t="s">
        <v>525</v>
      </c>
      <c r="K42" s="22"/>
      <c r="L42" s="22"/>
      <c r="M42" s="22"/>
      <c r="N42" s="22"/>
      <c r="O42" s="22"/>
      <c r="P42" s="22"/>
    </row>
    <row r="43" spans="1:16" ht="39" customHeight="1" thickBot="1" x14ac:dyDescent="0.2">
      <c r="A43" s="22"/>
      <c r="B43" s="40"/>
      <c r="C43" s="1150" t="s">
        <v>584</v>
      </c>
      <c r="D43" s="1151"/>
      <c r="E43" s="1152"/>
      <c r="F43" s="41">
        <v>0.04</v>
      </c>
      <c r="G43" s="42">
        <v>0.08</v>
      </c>
      <c r="H43" s="42">
        <v>0</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EoekD3Rs0x7zpG/RrWsu7vjiCoKL49fP0nHBS38kndDOf+OxOxYTkfel0PsKpzLXFiqkdMfKgdMrxlPHYuN5Q==" saltValue="AFz7pvTK2ofqcubCBvvR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3121</v>
      </c>
      <c r="L45" s="60">
        <v>3040</v>
      </c>
      <c r="M45" s="60">
        <v>3308</v>
      </c>
      <c r="N45" s="60">
        <v>3475</v>
      </c>
      <c r="O45" s="61">
        <v>3243</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525</v>
      </c>
      <c r="L46" s="64" t="s">
        <v>525</v>
      </c>
      <c r="M46" s="64" t="s">
        <v>525</v>
      </c>
      <c r="N46" s="64" t="s">
        <v>525</v>
      </c>
      <c r="O46" s="65" t="s">
        <v>525</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525</v>
      </c>
      <c r="L47" s="64" t="s">
        <v>525</v>
      </c>
      <c r="M47" s="64" t="s">
        <v>525</v>
      </c>
      <c r="N47" s="64" t="s">
        <v>525</v>
      </c>
      <c r="O47" s="65" t="s">
        <v>525</v>
      </c>
      <c r="P47" s="48"/>
      <c r="Q47" s="48"/>
      <c r="R47" s="48"/>
      <c r="S47" s="48"/>
      <c r="T47" s="48"/>
      <c r="U47" s="48"/>
    </row>
    <row r="48" spans="1:21" ht="30.75" customHeight="1" x14ac:dyDescent="0.15">
      <c r="A48" s="48"/>
      <c r="B48" s="1157"/>
      <c r="C48" s="1158"/>
      <c r="D48" s="62"/>
      <c r="E48" s="1163" t="s">
        <v>15</v>
      </c>
      <c r="F48" s="1163"/>
      <c r="G48" s="1163"/>
      <c r="H48" s="1163"/>
      <c r="I48" s="1163"/>
      <c r="J48" s="1164"/>
      <c r="K48" s="63">
        <v>1389</v>
      </c>
      <c r="L48" s="64">
        <v>1313</v>
      </c>
      <c r="M48" s="64">
        <v>1113</v>
      </c>
      <c r="N48" s="64">
        <v>831</v>
      </c>
      <c r="O48" s="65">
        <v>808</v>
      </c>
      <c r="P48" s="48"/>
      <c r="Q48" s="48"/>
      <c r="R48" s="48"/>
      <c r="S48" s="48"/>
      <c r="T48" s="48"/>
      <c r="U48" s="48"/>
    </row>
    <row r="49" spans="1:21" ht="30.75" customHeight="1" x14ac:dyDescent="0.15">
      <c r="A49" s="48"/>
      <c r="B49" s="1157"/>
      <c r="C49" s="1158"/>
      <c r="D49" s="62"/>
      <c r="E49" s="1163" t="s">
        <v>16</v>
      </c>
      <c r="F49" s="1163"/>
      <c r="G49" s="1163"/>
      <c r="H49" s="1163"/>
      <c r="I49" s="1163"/>
      <c r="J49" s="1164"/>
      <c r="K49" s="63">
        <v>63</v>
      </c>
      <c r="L49" s="64">
        <v>65</v>
      </c>
      <c r="M49" s="64">
        <v>65</v>
      </c>
      <c r="N49" s="64">
        <v>53</v>
      </c>
      <c r="O49" s="65">
        <v>41</v>
      </c>
      <c r="P49" s="48"/>
      <c r="Q49" s="48"/>
      <c r="R49" s="48"/>
      <c r="S49" s="48"/>
      <c r="T49" s="48"/>
      <c r="U49" s="48"/>
    </row>
    <row r="50" spans="1:21" ht="30.75" customHeight="1" x14ac:dyDescent="0.15">
      <c r="A50" s="48"/>
      <c r="B50" s="1157"/>
      <c r="C50" s="1158"/>
      <c r="D50" s="62"/>
      <c r="E50" s="1163" t="s">
        <v>17</v>
      </c>
      <c r="F50" s="1163"/>
      <c r="G50" s="1163"/>
      <c r="H50" s="1163"/>
      <c r="I50" s="1163"/>
      <c r="J50" s="1164"/>
      <c r="K50" s="63">
        <v>0</v>
      </c>
      <c r="L50" s="64">
        <v>0</v>
      </c>
      <c r="M50" s="64">
        <v>0</v>
      </c>
      <c r="N50" s="64">
        <v>1</v>
      </c>
      <c r="O50" s="65">
        <v>1</v>
      </c>
      <c r="P50" s="48"/>
      <c r="Q50" s="48"/>
      <c r="R50" s="48"/>
      <c r="S50" s="48"/>
      <c r="T50" s="48"/>
      <c r="U50" s="48"/>
    </row>
    <row r="51" spans="1:21" ht="30.75" customHeight="1" x14ac:dyDescent="0.15">
      <c r="A51" s="48"/>
      <c r="B51" s="1159"/>
      <c r="C51" s="1160"/>
      <c r="D51" s="66"/>
      <c r="E51" s="1163" t="s">
        <v>18</v>
      </c>
      <c r="F51" s="1163"/>
      <c r="G51" s="1163"/>
      <c r="H51" s="1163"/>
      <c r="I51" s="1163"/>
      <c r="J51" s="1164"/>
      <c r="K51" s="63" t="s">
        <v>525</v>
      </c>
      <c r="L51" s="64" t="s">
        <v>525</v>
      </c>
      <c r="M51" s="64" t="s">
        <v>525</v>
      </c>
      <c r="N51" s="64" t="s">
        <v>525</v>
      </c>
      <c r="O51" s="65" t="s">
        <v>525</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3080</v>
      </c>
      <c r="L52" s="64">
        <v>2976</v>
      </c>
      <c r="M52" s="64">
        <v>3097</v>
      </c>
      <c r="N52" s="64">
        <v>2903</v>
      </c>
      <c r="O52" s="65">
        <v>2842</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1493</v>
      </c>
      <c r="L53" s="69">
        <v>1442</v>
      </c>
      <c r="M53" s="69">
        <v>1389</v>
      </c>
      <c r="N53" s="69">
        <v>1457</v>
      </c>
      <c r="O53" s="70">
        <v>1251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hN3fOLJXRatTRzoyUgK0sxpgAr0trMaIFlF5wUIv6X88qlGvuojkk3tCd6tO3j+sSkx2dXN0PIUB2ryiu0Oqg==" saltValue="j42ZzmOn0ykzfoWrtuZZ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6" t="s">
        <v>32</v>
      </c>
      <c r="C41" s="1187"/>
      <c r="D41" s="105"/>
      <c r="E41" s="1192" t="s">
        <v>33</v>
      </c>
      <c r="F41" s="1192"/>
      <c r="G41" s="1192"/>
      <c r="H41" s="1193"/>
      <c r="I41" s="355">
        <v>39672</v>
      </c>
      <c r="J41" s="356">
        <v>38851</v>
      </c>
      <c r="K41" s="356">
        <v>39574</v>
      </c>
      <c r="L41" s="356">
        <v>30643</v>
      </c>
      <c r="M41" s="357">
        <v>30257</v>
      </c>
    </row>
    <row r="42" spans="2:13" ht="27.75" customHeight="1" x14ac:dyDescent="0.15">
      <c r="B42" s="1188"/>
      <c r="C42" s="1189"/>
      <c r="D42" s="106"/>
      <c r="E42" s="1194" t="s">
        <v>34</v>
      </c>
      <c r="F42" s="1194"/>
      <c r="G42" s="1194"/>
      <c r="H42" s="1195"/>
      <c r="I42" s="358">
        <v>80</v>
      </c>
      <c r="J42" s="359">
        <v>60</v>
      </c>
      <c r="K42" s="359" t="s">
        <v>525</v>
      </c>
      <c r="L42" s="359" t="s">
        <v>525</v>
      </c>
      <c r="M42" s="360" t="s">
        <v>525</v>
      </c>
    </row>
    <row r="43" spans="2:13" ht="27.75" customHeight="1" x14ac:dyDescent="0.15">
      <c r="B43" s="1188"/>
      <c r="C43" s="1189"/>
      <c r="D43" s="106"/>
      <c r="E43" s="1194" t="s">
        <v>35</v>
      </c>
      <c r="F43" s="1194"/>
      <c r="G43" s="1194"/>
      <c r="H43" s="1195"/>
      <c r="I43" s="358">
        <v>14184</v>
      </c>
      <c r="J43" s="359">
        <v>13246</v>
      </c>
      <c r="K43" s="359">
        <v>12233</v>
      </c>
      <c r="L43" s="359">
        <v>11438</v>
      </c>
      <c r="M43" s="360">
        <v>10453</v>
      </c>
    </row>
    <row r="44" spans="2:13" ht="27.75" customHeight="1" x14ac:dyDescent="0.15">
      <c r="B44" s="1188"/>
      <c r="C44" s="1189"/>
      <c r="D44" s="106"/>
      <c r="E44" s="1194" t="s">
        <v>36</v>
      </c>
      <c r="F44" s="1194"/>
      <c r="G44" s="1194"/>
      <c r="H44" s="1195"/>
      <c r="I44" s="358">
        <v>256</v>
      </c>
      <c r="J44" s="359">
        <v>236</v>
      </c>
      <c r="K44" s="359">
        <v>171</v>
      </c>
      <c r="L44" s="359">
        <v>118</v>
      </c>
      <c r="M44" s="360">
        <v>77</v>
      </c>
    </row>
    <row r="45" spans="2:13" ht="27.75" customHeight="1" x14ac:dyDescent="0.15">
      <c r="B45" s="1188"/>
      <c r="C45" s="1189"/>
      <c r="D45" s="106"/>
      <c r="E45" s="1194" t="s">
        <v>37</v>
      </c>
      <c r="F45" s="1194"/>
      <c r="G45" s="1194"/>
      <c r="H45" s="1195"/>
      <c r="I45" s="358">
        <v>4587</v>
      </c>
      <c r="J45" s="359">
        <v>4705</v>
      </c>
      <c r="K45" s="359">
        <v>4571</v>
      </c>
      <c r="L45" s="359">
        <v>4643</v>
      </c>
      <c r="M45" s="360">
        <v>4257</v>
      </c>
    </row>
    <row r="46" spans="2:13" ht="27.75" customHeight="1" x14ac:dyDescent="0.15">
      <c r="B46" s="1188"/>
      <c r="C46" s="1189"/>
      <c r="D46" s="107"/>
      <c r="E46" s="1194" t="s">
        <v>38</v>
      </c>
      <c r="F46" s="1194"/>
      <c r="G46" s="1194"/>
      <c r="H46" s="1195"/>
      <c r="I46" s="358">
        <v>19</v>
      </c>
      <c r="J46" s="359">
        <v>17</v>
      </c>
      <c r="K46" s="359">
        <v>19</v>
      </c>
      <c r="L46" s="359">
        <v>10</v>
      </c>
      <c r="M46" s="360" t="s">
        <v>525</v>
      </c>
    </row>
    <row r="47" spans="2:13" ht="27.75" customHeight="1" x14ac:dyDescent="0.15">
      <c r="B47" s="1188"/>
      <c r="C47" s="1189"/>
      <c r="D47" s="108"/>
      <c r="E47" s="1196" t="s">
        <v>39</v>
      </c>
      <c r="F47" s="1197"/>
      <c r="G47" s="1197"/>
      <c r="H47" s="1198"/>
      <c r="I47" s="358" t="s">
        <v>525</v>
      </c>
      <c r="J47" s="359" t="s">
        <v>525</v>
      </c>
      <c r="K47" s="359" t="s">
        <v>525</v>
      </c>
      <c r="L47" s="359" t="s">
        <v>525</v>
      </c>
      <c r="M47" s="360" t="s">
        <v>525</v>
      </c>
    </row>
    <row r="48" spans="2:13" ht="27.75" customHeight="1" x14ac:dyDescent="0.15">
      <c r="B48" s="1188"/>
      <c r="C48" s="1189"/>
      <c r="D48" s="106"/>
      <c r="E48" s="1194" t="s">
        <v>40</v>
      </c>
      <c r="F48" s="1194"/>
      <c r="G48" s="1194"/>
      <c r="H48" s="1195"/>
      <c r="I48" s="358" t="s">
        <v>525</v>
      </c>
      <c r="J48" s="359" t="s">
        <v>525</v>
      </c>
      <c r="K48" s="359" t="s">
        <v>525</v>
      </c>
      <c r="L48" s="359" t="s">
        <v>525</v>
      </c>
      <c r="M48" s="360" t="s">
        <v>525</v>
      </c>
    </row>
    <row r="49" spans="2:13" ht="27.75" customHeight="1" x14ac:dyDescent="0.15">
      <c r="B49" s="1190"/>
      <c r="C49" s="1191"/>
      <c r="D49" s="106"/>
      <c r="E49" s="1194" t="s">
        <v>41</v>
      </c>
      <c r="F49" s="1194"/>
      <c r="G49" s="1194"/>
      <c r="H49" s="1195"/>
      <c r="I49" s="358" t="s">
        <v>525</v>
      </c>
      <c r="J49" s="359" t="s">
        <v>525</v>
      </c>
      <c r="K49" s="359" t="s">
        <v>525</v>
      </c>
      <c r="L49" s="359" t="s">
        <v>525</v>
      </c>
      <c r="M49" s="360" t="s">
        <v>525</v>
      </c>
    </row>
    <row r="50" spans="2:13" ht="27.75" customHeight="1" x14ac:dyDescent="0.15">
      <c r="B50" s="1199" t="s">
        <v>42</v>
      </c>
      <c r="C50" s="1200"/>
      <c r="D50" s="109"/>
      <c r="E50" s="1194" t="s">
        <v>43</v>
      </c>
      <c r="F50" s="1194"/>
      <c r="G50" s="1194"/>
      <c r="H50" s="1195"/>
      <c r="I50" s="358">
        <v>26349</v>
      </c>
      <c r="J50" s="359">
        <v>26455</v>
      </c>
      <c r="K50" s="359">
        <v>25410</v>
      </c>
      <c r="L50" s="359">
        <v>21058</v>
      </c>
      <c r="M50" s="360">
        <v>23650</v>
      </c>
    </row>
    <row r="51" spans="2:13" ht="27.75" customHeight="1" x14ac:dyDescent="0.15">
      <c r="B51" s="1188"/>
      <c r="C51" s="1189"/>
      <c r="D51" s="106"/>
      <c r="E51" s="1194" t="s">
        <v>44</v>
      </c>
      <c r="F51" s="1194"/>
      <c r="G51" s="1194"/>
      <c r="H51" s="1195"/>
      <c r="I51" s="358">
        <v>11476</v>
      </c>
      <c r="J51" s="359">
        <v>11756</v>
      </c>
      <c r="K51" s="359">
        <v>8529</v>
      </c>
      <c r="L51" s="359">
        <v>2537</v>
      </c>
      <c r="M51" s="360">
        <v>2709</v>
      </c>
    </row>
    <row r="52" spans="2:13" ht="27.75" customHeight="1" x14ac:dyDescent="0.15">
      <c r="B52" s="1190"/>
      <c r="C52" s="1191"/>
      <c r="D52" s="106"/>
      <c r="E52" s="1194" t="s">
        <v>45</v>
      </c>
      <c r="F52" s="1194"/>
      <c r="G52" s="1194"/>
      <c r="H52" s="1195"/>
      <c r="I52" s="358">
        <v>26857</v>
      </c>
      <c r="J52" s="359">
        <v>28142</v>
      </c>
      <c r="K52" s="359">
        <v>27475</v>
      </c>
      <c r="L52" s="359">
        <v>27413</v>
      </c>
      <c r="M52" s="360">
        <v>26546</v>
      </c>
    </row>
    <row r="53" spans="2:13" ht="27.75" customHeight="1" thickBot="1" x14ac:dyDescent="0.2">
      <c r="B53" s="1201" t="s">
        <v>46</v>
      </c>
      <c r="C53" s="1202"/>
      <c r="D53" s="110"/>
      <c r="E53" s="1203" t="s">
        <v>47</v>
      </c>
      <c r="F53" s="1203"/>
      <c r="G53" s="1203"/>
      <c r="H53" s="1204"/>
      <c r="I53" s="361">
        <v>-5885</v>
      </c>
      <c r="J53" s="362">
        <v>-9238</v>
      </c>
      <c r="K53" s="362">
        <v>-4845</v>
      </c>
      <c r="L53" s="362">
        <v>-4155</v>
      </c>
      <c r="M53" s="363">
        <v>-7860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bb5h4yDoSlbuLj4pxhOapyptgsISfDQy7TPuSC5ZBdQo3UcO9uvFKhbqyQHTP2ObUTI4vz+UAyuCqOpX4ghKA==" saltValue="Xetx6BdvY53gpMCVPaZh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3" t="s">
        <v>50</v>
      </c>
      <c r="D55" s="1213"/>
      <c r="E55" s="1214"/>
      <c r="F55" s="122">
        <v>11589</v>
      </c>
      <c r="G55" s="122">
        <v>13490</v>
      </c>
      <c r="H55" s="123">
        <v>12190</v>
      </c>
    </row>
    <row r="56" spans="2:8" ht="52.5" customHeight="1" x14ac:dyDescent="0.15">
      <c r="B56" s="124"/>
      <c r="C56" s="1215" t="s">
        <v>51</v>
      </c>
      <c r="D56" s="1215"/>
      <c r="E56" s="1216"/>
      <c r="F56" s="125">
        <v>4</v>
      </c>
      <c r="G56" s="125">
        <v>4</v>
      </c>
      <c r="H56" s="126">
        <v>4</v>
      </c>
    </row>
    <row r="57" spans="2:8" ht="53.25" customHeight="1" x14ac:dyDescent="0.15">
      <c r="B57" s="124"/>
      <c r="C57" s="1217" t="s">
        <v>52</v>
      </c>
      <c r="D57" s="1217"/>
      <c r="E57" s="1218"/>
      <c r="F57" s="127">
        <v>14447</v>
      </c>
      <c r="G57" s="127">
        <v>8428</v>
      </c>
      <c r="H57" s="128">
        <v>12216</v>
      </c>
    </row>
    <row r="58" spans="2:8" ht="45.75" customHeight="1" x14ac:dyDescent="0.15">
      <c r="B58" s="129"/>
      <c r="C58" s="1205" t="s">
        <v>600</v>
      </c>
      <c r="D58" s="1206"/>
      <c r="E58" s="1207"/>
      <c r="F58" s="130">
        <v>11071</v>
      </c>
      <c r="G58" s="130">
        <v>5142</v>
      </c>
      <c r="H58" s="131">
        <v>7805</v>
      </c>
    </row>
    <row r="59" spans="2:8" ht="45.75" customHeight="1" x14ac:dyDescent="0.15">
      <c r="B59" s="129"/>
      <c r="C59" s="1205" t="s">
        <v>601</v>
      </c>
      <c r="D59" s="1206"/>
      <c r="E59" s="1207"/>
      <c r="F59" s="130">
        <v>1561</v>
      </c>
      <c r="G59" s="130">
        <v>1561</v>
      </c>
      <c r="H59" s="131">
        <v>1522</v>
      </c>
    </row>
    <row r="60" spans="2:8" ht="45.75" customHeight="1" x14ac:dyDescent="0.15">
      <c r="B60" s="129"/>
      <c r="C60" s="1205" t="s">
        <v>602</v>
      </c>
      <c r="D60" s="1206"/>
      <c r="E60" s="1207"/>
      <c r="F60" s="130"/>
      <c r="G60" s="130"/>
      <c r="H60" s="131">
        <v>1431</v>
      </c>
    </row>
    <row r="61" spans="2:8" ht="45.75" customHeight="1" x14ac:dyDescent="0.15">
      <c r="B61" s="129"/>
      <c r="C61" s="1205" t="s">
        <v>603</v>
      </c>
      <c r="D61" s="1206"/>
      <c r="E61" s="1207"/>
      <c r="F61" s="130">
        <v>751</v>
      </c>
      <c r="G61" s="130">
        <v>841</v>
      </c>
      <c r="H61" s="131">
        <v>821</v>
      </c>
    </row>
    <row r="62" spans="2:8" ht="45.75" customHeight="1" thickBot="1" x14ac:dyDescent="0.2">
      <c r="B62" s="132"/>
      <c r="C62" s="1208" t="s">
        <v>604</v>
      </c>
      <c r="D62" s="1209"/>
      <c r="E62" s="1210"/>
      <c r="F62" s="133">
        <v>835</v>
      </c>
      <c r="G62" s="133">
        <v>683</v>
      </c>
      <c r="H62" s="134">
        <v>482</v>
      </c>
    </row>
    <row r="63" spans="2:8" ht="52.5" customHeight="1" thickBot="1" x14ac:dyDescent="0.2">
      <c r="B63" s="135"/>
      <c r="C63" s="1211" t="s">
        <v>53</v>
      </c>
      <c r="D63" s="1211"/>
      <c r="E63" s="1212"/>
      <c r="F63" s="136">
        <v>26041</v>
      </c>
      <c r="G63" s="136">
        <v>21922</v>
      </c>
      <c r="H63" s="137">
        <v>24410</v>
      </c>
    </row>
    <row r="64" spans="2:8" x14ac:dyDescent="0.15"/>
  </sheetData>
  <sheetProtection algorithmName="SHA-512" hashValue="cl8+nBS+5H+g4VXg+wr9DLhUpE1J18SzyLwLkhPBpxfzBV+TrjIt5Yk4WISjyndUvGZrW9sPJShVJIZJLz0kYQ==" saltValue="QiBoCNPEhHRR+8TocNR2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517621</v>
      </c>
      <c r="E3" s="156"/>
      <c r="F3" s="157">
        <v>54684</v>
      </c>
      <c r="G3" s="158"/>
      <c r="H3" s="159"/>
    </row>
    <row r="4" spans="1:8" x14ac:dyDescent="0.15">
      <c r="A4" s="160"/>
      <c r="B4" s="161"/>
      <c r="C4" s="162"/>
      <c r="D4" s="163">
        <v>26883</v>
      </c>
      <c r="E4" s="164"/>
      <c r="F4" s="165">
        <v>32829</v>
      </c>
      <c r="G4" s="166"/>
      <c r="H4" s="167"/>
    </row>
    <row r="5" spans="1:8" x14ac:dyDescent="0.15">
      <c r="A5" s="148" t="s">
        <v>558</v>
      </c>
      <c r="B5" s="153"/>
      <c r="C5" s="154"/>
      <c r="D5" s="155">
        <v>418267</v>
      </c>
      <c r="E5" s="156"/>
      <c r="F5" s="157">
        <v>62383</v>
      </c>
      <c r="G5" s="158"/>
      <c r="H5" s="159"/>
    </row>
    <row r="6" spans="1:8" x14ac:dyDescent="0.15">
      <c r="A6" s="160"/>
      <c r="B6" s="161"/>
      <c r="C6" s="162"/>
      <c r="D6" s="163">
        <v>25579</v>
      </c>
      <c r="E6" s="164"/>
      <c r="F6" s="165">
        <v>35325</v>
      </c>
      <c r="G6" s="166"/>
      <c r="H6" s="167"/>
    </row>
    <row r="7" spans="1:8" x14ac:dyDescent="0.15">
      <c r="A7" s="148" t="s">
        <v>559</v>
      </c>
      <c r="B7" s="153"/>
      <c r="C7" s="154"/>
      <c r="D7" s="155">
        <v>461335</v>
      </c>
      <c r="E7" s="156"/>
      <c r="F7" s="157">
        <v>63812</v>
      </c>
      <c r="G7" s="158"/>
      <c r="H7" s="159"/>
    </row>
    <row r="8" spans="1:8" x14ac:dyDescent="0.15">
      <c r="A8" s="160"/>
      <c r="B8" s="161"/>
      <c r="C8" s="162"/>
      <c r="D8" s="163">
        <v>46776</v>
      </c>
      <c r="E8" s="164"/>
      <c r="F8" s="165">
        <v>33848</v>
      </c>
      <c r="G8" s="166"/>
      <c r="H8" s="167"/>
    </row>
    <row r="9" spans="1:8" x14ac:dyDescent="0.15">
      <c r="A9" s="148" t="s">
        <v>560</v>
      </c>
      <c r="B9" s="153"/>
      <c r="C9" s="154"/>
      <c r="D9" s="155">
        <v>287112</v>
      </c>
      <c r="E9" s="156"/>
      <c r="F9" s="157">
        <v>71871</v>
      </c>
      <c r="G9" s="158"/>
      <c r="H9" s="159"/>
    </row>
    <row r="10" spans="1:8" x14ac:dyDescent="0.15">
      <c r="A10" s="160"/>
      <c r="B10" s="161"/>
      <c r="C10" s="162"/>
      <c r="D10" s="163">
        <v>28457</v>
      </c>
      <c r="E10" s="164"/>
      <c r="F10" s="165">
        <v>38232</v>
      </c>
      <c r="G10" s="166"/>
      <c r="H10" s="167"/>
    </row>
    <row r="11" spans="1:8" x14ac:dyDescent="0.15">
      <c r="A11" s="148" t="s">
        <v>561</v>
      </c>
      <c r="B11" s="153"/>
      <c r="C11" s="154"/>
      <c r="D11" s="155">
        <v>146785</v>
      </c>
      <c r="E11" s="156"/>
      <c r="F11" s="157">
        <v>71807</v>
      </c>
      <c r="G11" s="158"/>
      <c r="H11" s="159"/>
    </row>
    <row r="12" spans="1:8" x14ac:dyDescent="0.15">
      <c r="A12" s="160"/>
      <c r="B12" s="161"/>
      <c r="C12" s="168"/>
      <c r="D12" s="163">
        <v>37633</v>
      </c>
      <c r="E12" s="164"/>
      <c r="F12" s="165">
        <v>37333</v>
      </c>
      <c r="G12" s="166"/>
      <c r="H12" s="167"/>
    </row>
    <row r="13" spans="1:8" x14ac:dyDescent="0.15">
      <c r="A13" s="148"/>
      <c r="B13" s="153"/>
      <c r="C13" s="169"/>
      <c r="D13" s="170">
        <v>366224</v>
      </c>
      <c r="E13" s="171"/>
      <c r="F13" s="172">
        <v>64911</v>
      </c>
      <c r="G13" s="173"/>
      <c r="H13" s="159"/>
    </row>
    <row r="14" spans="1:8" x14ac:dyDescent="0.15">
      <c r="A14" s="160"/>
      <c r="B14" s="161"/>
      <c r="C14" s="162"/>
      <c r="D14" s="163">
        <v>33066</v>
      </c>
      <c r="E14" s="164"/>
      <c r="F14" s="165">
        <v>35513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32.200000000000003</v>
      </c>
      <c r="C19" s="174">
        <f>ROUND(VALUE(SUBSTITUTE(実質収支比率等に係る経年分析!G$48,"▲","-")),2)</f>
        <v>25.53</v>
      </c>
      <c r="D19" s="174">
        <f>ROUND(VALUE(SUBSTITUTE(実質収支比率等に係る経年分析!H$48,"▲","-")),2)</f>
        <v>19.32</v>
      </c>
      <c r="E19" s="174">
        <f>ROUND(VALUE(SUBSTITUTE(実質収支比率等に係る経年分析!I$48,"▲","-")),2)</f>
        <v>19.940000000000001</v>
      </c>
      <c r="F19" s="174">
        <f>ROUND(VALUE(SUBSTITUTE(実質収支比率等に係る経年分析!J$48,"▲","-")),2)</f>
        <v>13.82</v>
      </c>
    </row>
    <row r="20" spans="1:11" x14ac:dyDescent="0.15">
      <c r="A20" s="174" t="s">
        <v>57</v>
      </c>
      <c r="B20" s="174">
        <f>ROUND(VALUE(SUBSTITUTE(実質収支比率等に係る経年分析!F$47,"▲","-")),2)</f>
        <v>94.18</v>
      </c>
      <c r="C20" s="174">
        <f>ROUND(VALUE(SUBSTITUTE(実質収支比率等に係る経年分析!G$47,"▲","-")),2)</f>
        <v>82.74</v>
      </c>
      <c r="D20" s="174">
        <f>ROUND(VALUE(SUBSTITUTE(実質収支比率等に係る経年分析!H$47,"▲","-")),2)</f>
        <v>63.1</v>
      </c>
      <c r="E20" s="174">
        <f>ROUND(VALUE(SUBSTITUTE(実質収支比率等に係る経年分析!I$47,"▲","-")),2)</f>
        <v>70.099999999999994</v>
      </c>
      <c r="F20" s="174">
        <f>ROUND(VALUE(SUBSTITUTE(実質収支比率等に係る経年分析!J$47,"▲","-")),2)</f>
        <v>65.75</v>
      </c>
    </row>
    <row r="21" spans="1:11" x14ac:dyDescent="0.15">
      <c r="A21" s="174" t="s">
        <v>58</v>
      </c>
      <c r="B21" s="174">
        <f>IF(ISNUMBER(VALUE(SUBSTITUTE(実質収支比率等に係る経年分析!F$49,"▲","-"))),ROUND(VALUE(SUBSTITUTE(実質収支比率等に係る経年分析!F$49,"▲","-")),2),NA())</f>
        <v>-2.79</v>
      </c>
      <c r="C21" s="174">
        <f>IF(ISNUMBER(VALUE(SUBSTITUTE(実質収支比率等に係る経年分析!G$49,"▲","-"))),ROUND(VALUE(SUBSTITUTE(実質収支比率等に係る経年分析!G$49,"▲","-")),2),NA())</f>
        <v>-35.99</v>
      </c>
      <c r="D21" s="174">
        <f>IF(ISNUMBER(VALUE(SUBSTITUTE(実質収支比率等に係る経年分析!H$49,"▲","-"))),ROUND(VALUE(SUBSTITUTE(実質収支比率等に係る経年分析!H$49,"▲","-")),2),NA())</f>
        <v>-36.19</v>
      </c>
      <c r="E21" s="174">
        <f>IF(ISNUMBER(VALUE(SUBSTITUTE(実質収支比率等に係る経年分析!I$49,"▲","-"))),ROUND(VALUE(SUBSTITUTE(実質収支比率等に係る経年分析!I$49,"▲","-")),2),NA())</f>
        <v>44.09</v>
      </c>
      <c r="F21" s="174">
        <f>IF(ISNUMBER(VALUE(SUBSTITUTE(実質収支比率等に係る経年分析!J$49,"▲","-"))),ROUND(VALUE(SUBSTITUTE(実質収支比率等に係る経年分析!J$49,"▲","-")),2),NA())</f>
        <v>-24.67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0.73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0.79</v>
      </c>
    </row>
    <row r="32" spans="1:11" x14ac:dyDescent="0.15">
      <c r="A32" s="175" t="str">
        <f>IF(連結実質赤字比率に係る赤字・黒字の構成分析!C$38="",NA(),連結実質赤字比率に係る赤字・黒字の構成分析!C$38)</f>
        <v>ガス事業会計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7.26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19.309999999999999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13.82</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3080</v>
      </c>
      <c r="E42" s="176"/>
      <c r="F42" s="176"/>
      <c r="G42" s="176">
        <f>'実質公債費比率（分子）の構造'!L$52</f>
        <v>2976</v>
      </c>
      <c r="H42" s="176"/>
      <c r="I42" s="176"/>
      <c r="J42" s="176">
        <f>'実質公債費比率（分子）の構造'!M$52</f>
        <v>3097</v>
      </c>
      <c r="K42" s="176"/>
      <c r="L42" s="176"/>
      <c r="M42" s="176">
        <f>'実質公債費比率（分子）の構造'!N$52</f>
        <v>2903</v>
      </c>
      <c r="N42" s="176"/>
      <c r="O42" s="176"/>
      <c r="P42" s="176">
        <f>'実質公債費比率（分子）の構造'!O$52</f>
        <v>2842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63</v>
      </c>
      <c r="C45" s="176"/>
      <c r="D45" s="176"/>
      <c r="E45" s="176">
        <f>'実質公債費比率（分子）の構造'!L$49</f>
        <v>65</v>
      </c>
      <c r="F45" s="176"/>
      <c r="G45" s="176"/>
      <c r="H45" s="176">
        <f>'実質公債費比率（分子）の構造'!M$49</f>
        <v>65</v>
      </c>
      <c r="I45" s="176"/>
      <c r="J45" s="176"/>
      <c r="K45" s="176">
        <f>'実質公債費比率（分子）の構造'!N$49</f>
        <v>53</v>
      </c>
      <c r="L45" s="176"/>
      <c r="M45" s="176"/>
      <c r="N45" s="176">
        <f>'実質公債費比率（分子）の構造'!O$49</f>
        <v>41</v>
      </c>
      <c r="O45" s="176"/>
      <c r="P45" s="176"/>
    </row>
    <row r="46" spans="1:16" x14ac:dyDescent="0.15">
      <c r="A46" s="176" t="s">
        <v>69</v>
      </c>
      <c r="B46" s="176">
        <f>'実質公債費比率（分子）の構造'!K$48</f>
        <v>1389</v>
      </c>
      <c r="C46" s="176"/>
      <c r="D46" s="176"/>
      <c r="E46" s="176">
        <f>'実質公債費比率（分子）の構造'!L$48</f>
        <v>1313</v>
      </c>
      <c r="F46" s="176"/>
      <c r="G46" s="176"/>
      <c r="H46" s="176">
        <f>'実質公債費比率（分子）の構造'!M$48</f>
        <v>1113</v>
      </c>
      <c r="I46" s="176"/>
      <c r="J46" s="176"/>
      <c r="K46" s="176">
        <f>'実質公債費比率（分子）の構造'!N$48</f>
        <v>831</v>
      </c>
      <c r="L46" s="176"/>
      <c r="M46" s="176"/>
      <c r="N46" s="176">
        <f>'実質公債費比率（分子）の構造'!O$48</f>
        <v>808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3121</v>
      </c>
      <c r="C49" s="176"/>
      <c r="D49" s="176"/>
      <c r="E49" s="176">
        <f>'実質公債費比率（分子）の構造'!L$45</f>
        <v>3040</v>
      </c>
      <c r="F49" s="176"/>
      <c r="G49" s="176"/>
      <c r="H49" s="176">
        <f>'実質公債費比率（分子）の構造'!M$45</f>
        <v>3308</v>
      </c>
      <c r="I49" s="176"/>
      <c r="J49" s="176"/>
      <c r="K49" s="176">
        <f>'実質公債費比率（分子）の構造'!N$45</f>
        <v>3475</v>
      </c>
      <c r="L49" s="176"/>
      <c r="M49" s="176"/>
      <c r="N49" s="176">
        <f>'実質公債費比率（分子）の構造'!O$45</f>
        <v>3243</v>
      </c>
      <c r="O49" s="176"/>
      <c r="P49" s="176"/>
    </row>
    <row r="50" spans="1:16" x14ac:dyDescent="0.15">
      <c r="A50" s="176" t="s">
        <v>73</v>
      </c>
      <c r="B50" s="176" t="e">
        <f>NA()</f>
        <v>#N/A</v>
      </c>
      <c r="C50" s="176">
        <f>IF(ISNUMBER('実質公債費比率（分子）の構造'!K$53),'実質公債費比率（分子）の構造'!K$53,NA())</f>
        <v>1493</v>
      </c>
      <c r="D50" s="176" t="e">
        <f>NA()</f>
        <v>#N/A</v>
      </c>
      <c r="E50" s="176" t="e">
        <f>NA()</f>
        <v>#N/A</v>
      </c>
      <c r="F50" s="176">
        <f>IF(ISNUMBER('実質公債費比率（分子）の構造'!L$53),'実質公債費比率（分子）の構造'!L$53,NA())</f>
        <v>1442</v>
      </c>
      <c r="G50" s="176" t="e">
        <f>NA()</f>
        <v>#N/A</v>
      </c>
      <c r="H50" s="176" t="e">
        <f>NA()</f>
        <v>#N/A</v>
      </c>
      <c r="I50" s="176">
        <f>IF(ISNUMBER('実質公債費比率（分子）の構造'!M$53),'実質公債費比率（分子）の構造'!M$53,NA())</f>
        <v>1389</v>
      </c>
      <c r="J50" s="176" t="e">
        <f>NA()</f>
        <v>#N/A</v>
      </c>
      <c r="K50" s="176" t="e">
        <f>NA()</f>
        <v>#N/A</v>
      </c>
      <c r="L50" s="176">
        <f>IF(ISNUMBER('実質公債費比率（分子）の構造'!N$53),'実質公債費比率（分子）の構造'!N$53,NA())</f>
        <v>1457</v>
      </c>
      <c r="M50" s="176" t="e">
        <f>NA()</f>
        <v>#N/A</v>
      </c>
      <c r="N50" s="176" t="e">
        <f>NA()</f>
        <v>#N/A</v>
      </c>
      <c r="O50" s="176">
        <f>IF(ISNUMBER('実質公債費比率（分子）の構造'!O$53),'実質公債費比率（分子）の構造'!O$53,NA())</f>
        <v>1251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26857</v>
      </c>
      <c r="E56" s="175"/>
      <c r="F56" s="175"/>
      <c r="G56" s="175">
        <f>'将来負担比率（分子）の構造'!J$52</f>
        <v>28142</v>
      </c>
      <c r="H56" s="175"/>
      <c r="I56" s="175"/>
      <c r="J56" s="175">
        <f>'将来負担比率（分子）の構造'!K$52</f>
        <v>27475</v>
      </c>
      <c r="K56" s="175"/>
      <c r="L56" s="175"/>
      <c r="M56" s="175">
        <f>'将来負担比率（分子）の構造'!L$52</f>
        <v>27413</v>
      </c>
      <c r="N56" s="175"/>
      <c r="O56" s="175"/>
      <c r="P56" s="175">
        <f>'将来負担比率（分子）の構造'!M$52</f>
        <v>26546</v>
      </c>
    </row>
    <row r="57" spans="1:16" x14ac:dyDescent="0.15">
      <c r="A57" s="175" t="s">
        <v>44</v>
      </c>
      <c r="B57" s="175"/>
      <c r="C57" s="175"/>
      <c r="D57" s="175">
        <f>'将来負担比率（分子）の構造'!I$51</f>
        <v>11476</v>
      </c>
      <c r="E57" s="175"/>
      <c r="F57" s="175"/>
      <c r="G57" s="175">
        <f>'将来負担比率（分子）の構造'!J$51</f>
        <v>11756</v>
      </c>
      <c r="H57" s="175"/>
      <c r="I57" s="175"/>
      <c r="J57" s="175">
        <f>'将来負担比率（分子）の構造'!K$51</f>
        <v>8529</v>
      </c>
      <c r="K57" s="175"/>
      <c r="L57" s="175"/>
      <c r="M57" s="175">
        <f>'将来負担比率（分子）の構造'!L$51</f>
        <v>2537</v>
      </c>
      <c r="N57" s="175"/>
      <c r="O57" s="175"/>
      <c r="P57" s="175">
        <f>'将来負担比率（分子）の構造'!M$51</f>
        <v>2709</v>
      </c>
    </row>
    <row r="58" spans="1:16" x14ac:dyDescent="0.15">
      <c r="A58" s="175" t="s">
        <v>43</v>
      </c>
      <c r="B58" s="175"/>
      <c r="C58" s="175"/>
      <c r="D58" s="175">
        <f>'将来負担比率（分子）の構造'!I$50</f>
        <v>26349</v>
      </c>
      <c r="E58" s="175"/>
      <c r="F58" s="175"/>
      <c r="G58" s="175">
        <f>'将来負担比率（分子）の構造'!J$50</f>
        <v>26455</v>
      </c>
      <c r="H58" s="175"/>
      <c r="I58" s="175"/>
      <c r="J58" s="175">
        <f>'将来負担比率（分子）の構造'!K$50</f>
        <v>25410</v>
      </c>
      <c r="K58" s="175"/>
      <c r="L58" s="175"/>
      <c r="M58" s="175">
        <f>'将来負担比率（分子）の構造'!L$50</f>
        <v>21058</v>
      </c>
      <c r="N58" s="175"/>
      <c r="O58" s="175"/>
      <c r="P58" s="175">
        <f>'将来負担比率（分子）の構造'!M$50</f>
        <v>23650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19</v>
      </c>
      <c r="C61" s="175"/>
      <c r="D61" s="175"/>
      <c r="E61" s="175">
        <f>'将来負担比率（分子）の構造'!J$46</f>
        <v>17</v>
      </c>
      <c r="F61" s="175"/>
      <c r="G61" s="175"/>
      <c r="H61" s="175">
        <f>'将来負担比率（分子）の構造'!K$46</f>
        <v>19</v>
      </c>
      <c r="I61" s="175"/>
      <c r="J61" s="175"/>
      <c r="K61" s="175">
        <f>'将来負担比率（分子）の構造'!L$46</f>
        <v>10</v>
      </c>
      <c r="L61" s="175"/>
      <c r="M61" s="175"/>
      <c r="N61" s="175" t="str">
        <f>'将来負担比率（分子）の構造'!M$46</f>
        <v>-</v>
      </c>
      <c r="O61" s="175"/>
      <c r="P61" s="175"/>
    </row>
    <row r="62" spans="1:16" x14ac:dyDescent="0.15">
      <c r="A62" s="175" t="s">
        <v>37</v>
      </c>
      <c r="B62" s="175">
        <f>'将来負担比率（分子）の構造'!I$45</f>
        <v>4587</v>
      </c>
      <c r="C62" s="175"/>
      <c r="D62" s="175"/>
      <c r="E62" s="175">
        <f>'将来負担比率（分子）の構造'!J$45</f>
        <v>4705</v>
      </c>
      <c r="F62" s="175"/>
      <c r="G62" s="175"/>
      <c r="H62" s="175">
        <f>'将来負担比率（分子）の構造'!K$45</f>
        <v>4571</v>
      </c>
      <c r="I62" s="175"/>
      <c r="J62" s="175"/>
      <c r="K62" s="175">
        <f>'将来負担比率（分子）の構造'!L$45</f>
        <v>4643</v>
      </c>
      <c r="L62" s="175"/>
      <c r="M62" s="175"/>
      <c r="N62" s="175">
        <f>'将来負担比率（分子）の構造'!M$45</f>
        <v>4257</v>
      </c>
      <c r="O62" s="175"/>
      <c r="P62" s="175"/>
    </row>
    <row r="63" spans="1:16" x14ac:dyDescent="0.15">
      <c r="A63" s="175" t="s">
        <v>36</v>
      </c>
      <c r="B63" s="175">
        <f>'将来負担比率（分子）の構造'!I$44</f>
        <v>256</v>
      </c>
      <c r="C63" s="175"/>
      <c r="D63" s="175"/>
      <c r="E63" s="175">
        <f>'将来負担比率（分子）の構造'!J$44</f>
        <v>236</v>
      </c>
      <c r="F63" s="175"/>
      <c r="G63" s="175"/>
      <c r="H63" s="175">
        <f>'将来負担比率（分子）の構造'!K$44</f>
        <v>171</v>
      </c>
      <c r="I63" s="175"/>
      <c r="J63" s="175"/>
      <c r="K63" s="175">
        <f>'将来負担比率（分子）の構造'!L$44</f>
        <v>118</v>
      </c>
      <c r="L63" s="175"/>
      <c r="M63" s="175"/>
      <c r="N63" s="175">
        <f>'将来負担比率（分子）の構造'!M$44</f>
        <v>77</v>
      </c>
      <c r="O63" s="175"/>
      <c r="P63" s="175"/>
    </row>
    <row r="64" spans="1:16" x14ac:dyDescent="0.15">
      <c r="A64" s="175" t="s">
        <v>35</v>
      </c>
      <c r="B64" s="175">
        <f>'将来負担比率（分子）の構造'!I$43</f>
        <v>14184</v>
      </c>
      <c r="C64" s="175"/>
      <c r="D64" s="175"/>
      <c r="E64" s="175">
        <f>'将来負担比率（分子）の構造'!J$43</f>
        <v>13246</v>
      </c>
      <c r="F64" s="175"/>
      <c r="G64" s="175"/>
      <c r="H64" s="175">
        <f>'将来負担比率（分子）の構造'!K$43</f>
        <v>12233</v>
      </c>
      <c r="I64" s="175"/>
      <c r="J64" s="175"/>
      <c r="K64" s="175">
        <f>'将来負担比率（分子）の構造'!L$43</f>
        <v>11438</v>
      </c>
      <c r="L64" s="175"/>
      <c r="M64" s="175"/>
      <c r="N64" s="175">
        <f>'将来負担比率（分子）の構造'!M$43</f>
        <v>10453</v>
      </c>
      <c r="O64" s="175"/>
      <c r="P64" s="175"/>
    </row>
    <row r="65" spans="1:16" x14ac:dyDescent="0.15">
      <c r="A65" s="175" t="s">
        <v>34</v>
      </c>
      <c r="B65" s="175">
        <f>'将来負担比率（分子）の構造'!I$42</f>
        <v>80</v>
      </c>
      <c r="C65" s="175"/>
      <c r="D65" s="175"/>
      <c r="E65" s="175">
        <f>'将来負担比率（分子）の構造'!J$42</f>
        <v>60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39672</v>
      </c>
      <c r="C66" s="175"/>
      <c r="D66" s="175"/>
      <c r="E66" s="175">
        <f>'将来負担比率（分子）の構造'!J$41</f>
        <v>38851</v>
      </c>
      <c r="F66" s="175"/>
      <c r="G66" s="175"/>
      <c r="H66" s="175">
        <f>'将来負担比率（分子）の構造'!K$41</f>
        <v>39574</v>
      </c>
      <c r="I66" s="175"/>
      <c r="J66" s="175"/>
      <c r="K66" s="175">
        <f>'将来負担比率（分子）の構造'!L$41</f>
        <v>30643</v>
      </c>
      <c r="L66" s="175"/>
      <c r="M66" s="175"/>
      <c r="N66" s="175">
        <f>'将来負担比率（分子）の構造'!M$41</f>
        <v>30257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11589</v>
      </c>
      <c r="C72" s="179">
        <f>基金残高に係る経年分析!G55</f>
        <v>13490</v>
      </c>
      <c r="D72" s="179">
        <f>基金残高に係る経年分析!H55</f>
        <v>12190</v>
      </c>
    </row>
    <row r="73" spans="1:16" x14ac:dyDescent="0.15">
      <c r="A73" s="178" t="s">
        <v>80</v>
      </c>
      <c r="B73" s="179">
        <f>基金残高に係る経年分析!F56</f>
        <v>4</v>
      </c>
      <c r="C73" s="179">
        <f>基金残高に係る経年分析!G56</f>
        <v>4</v>
      </c>
      <c r="D73" s="179">
        <f>基金残高に係る経年分析!H56</f>
        <v>4</v>
      </c>
    </row>
    <row r="74" spans="1:16" x14ac:dyDescent="0.15">
      <c r="A74" s="178" t="s">
        <v>81</v>
      </c>
      <c r="B74" s="179">
        <f>基金残高に係る経年分析!F57</f>
        <v>14447</v>
      </c>
      <c r="C74" s="179">
        <f>基金残高に係る経年分析!G57</f>
        <v>8428</v>
      </c>
      <c r="D74" s="179">
        <f>基金残高に係る経年分析!H57</f>
        <v>12216</v>
      </c>
    </row>
  </sheetData>
  <sheetProtection algorithmName="SHA-512" hashValue="O5jj4qDAQGcOt87pfNBJNW0ydSj7sWa9C0zIPxL0l5qFZO9Z07k3DzYo3shA2oDa7cwF2Ux9jWLUMsHXVmGtEg==" saltValue="YwNxepIO93ZEJdHqMvp8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7245969</v>
      </c>
      <c r="S5" s="613"/>
      <c r="T5" s="613"/>
      <c r="U5" s="613"/>
      <c r="V5" s="613"/>
      <c r="W5" s="613"/>
      <c r="X5" s="613"/>
      <c r="Y5" s="614"/>
      <c r="Z5" s="615">
        <v>13</v>
      </c>
      <c r="AA5" s="615"/>
      <c r="AB5" s="615"/>
      <c r="AC5" s="615"/>
      <c r="AD5" s="616">
        <v>7002960</v>
      </c>
      <c r="AE5" s="616"/>
      <c r="AF5" s="616"/>
      <c r="AG5" s="616"/>
      <c r="AH5" s="616"/>
      <c r="AI5" s="616"/>
      <c r="AJ5" s="616"/>
      <c r="AK5" s="616"/>
      <c r="AL5" s="617">
        <v>38.200000000000003</v>
      </c>
      <c r="AM5" s="618"/>
      <c r="AN5" s="618"/>
      <c r="AO5" s="619"/>
      <c r="AP5" s="609" t="s">
        <v>233</v>
      </c>
      <c r="AQ5" s="610"/>
      <c r="AR5" s="610"/>
      <c r="AS5" s="610"/>
      <c r="AT5" s="610"/>
      <c r="AU5" s="610"/>
      <c r="AV5" s="610"/>
      <c r="AW5" s="610"/>
      <c r="AX5" s="610"/>
      <c r="AY5" s="610"/>
      <c r="AZ5" s="610"/>
      <c r="BA5" s="610"/>
      <c r="BB5" s="610"/>
      <c r="BC5" s="610"/>
      <c r="BD5" s="610"/>
      <c r="BE5" s="610"/>
      <c r="BF5" s="611"/>
      <c r="BG5" s="623">
        <v>6996140</v>
      </c>
      <c r="BH5" s="624"/>
      <c r="BI5" s="624"/>
      <c r="BJ5" s="624"/>
      <c r="BK5" s="624"/>
      <c r="BL5" s="624"/>
      <c r="BM5" s="624"/>
      <c r="BN5" s="625"/>
      <c r="BO5" s="626">
        <v>96.6</v>
      </c>
      <c r="BP5" s="626"/>
      <c r="BQ5" s="626"/>
      <c r="BR5" s="626"/>
      <c r="BS5" s="627" t="s">
        <v>140</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324852</v>
      </c>
      <c r="S6" s="624"/>
      <c r="T6" s="624"/>
      <c r="U6" s="624"/>
      <c r="V6" s="624"/>
      <c r="W6" s="624"/>
      <c r="X6" s="624"/>
      <c r="Y6" s="625"/>
      <c r="Z6" s="626">
        <v>0.6</v>
      </c>
      <c r="AA6" s="626"/>
      <c r="AB6" s="626"/>
      <c r="AC6" s="626"/>
      <c r="AD6" s="627">
        <v>324852</v>
      </c>
      <c r="AE6" s="627"/>
      <c r="AF6" s="627"/>
      <c r="AG6" s="627"/>
      <c r="AH6" s="627"/>
      <c r="AI6" s="627"/>
      <c r="AJ6" s="627"/>
      <c r="AK6" s="627"/>
      <c r="AL6" s="628">
        <v>1.8</v>
      </c>
      <c r="AM6" s="629"/>
      <c r="AN6" s="629"/>
      <c r="AO6" s="630"/>
      <c r="AP6" s="620" t="s">
        <v>238</v>
      </c>
      <c r="AQ6" s="621"/>
      <c r="AR6" s="621"/>
      <c r="AS6" s="621"/>
      <c r="AT6" s="621"/>
      <c r="AU6" s="621"/>
      <c r="AV6" s="621"/>
      <c r="AW6" s="621"/>
      <c r="AX6" s="621"/>
      <c r="AY6" s="621"/>
      <c r="AZ6" s="621"/>
      <c r="BA6" s="621"/>
      <c r="BB6" s="621"/>
      <c r="BC6" s="621"/>
      <c r="BD6" s="621"/>
      <c r="BE6" s="621"/>
      <c r="BF6" s="622"/>
      <c r="BG6" s="623">
        <v>6996140</v>
      </c>
      <c r="BH6" s="624"/>
      <c r="BI6" s="624"/>
      <c r="BJ6" s="624"/>
      <c r="BK6" s="624"/>
      <c r="BL6" s="624"/>
      <c r="BM6" s="624"/>
      <c r="BN6" s="625"/>
      <c r="BO6" s="626">
        <v>96.6</v>
      </c>
      <c r="BP6" s="626"/>
      <c r="BQ6" s="626"/>
      <c r="BR6" s="626"/>
      <c r="BS6" s="627" t="s">
        <v>140</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257588</v>
      </c>
      <c r="CS6" s="624"/>
      <c r="CT6" s="624"/>
      <c r="CU6" s="624"/>
      <c r="CV6" s="624"/>
      <c r="CW6" s="624"/>
      <c r="CX6" s="624"/>
      <c r="CY6" s="625"/>
      <c r="CZ6" s="617">
        <v>0.5</v>
      </c>
      <c r="DA6" s="618"/>
      <c r="DB6" s="618"/>
      <c r="DC6" s="634"/>
      <c r="DD6" s="632" t="s">
        <v>140</v>
      </c>
      <c r="DE6" s="624"/>
      <c r="DF6" s="624"/>
      <c r="DG6" s="624"/>
      <c r="DH6" s="624"/>
      <c r="DI6" s="624"/>
      <c r="DJ6" s="624"/>
      <c r="DK6" s="624"/>
      <c r="DL6" s="624"/>
      <c r="DM6" s="624"/>
      <c r="DN6" s="624"/>
      <c r="DO6" s="624"/>
      <c r="DP6" s="625"/>
      <c r="DQ6" s="632">
        <v>257588</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1754</v>
      </c>
      <c r="S7" s="624"/>
      <c r="T7" s="624"/>
      <c r="U7" s="624"/>
      <c r="V7" s="624"/>
      <c r="W7" s="624"/>
      <c r="X7" s="624"/>
      <c r="Y7" s="625"/>
      <c r="Z7" s="626">
        <v>0</v>
      </c>
      <c r="AA7" s="626"/>
      <c r="AB7" s="626"/>
      <c r="AC7" s="626"/>
      <c r="AD7" s="627">
        <v>1754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2735658</v>
      </c>
      <c r="BH7" s="624"/>
      <c r="BI7" s="624"/>
      <c r="BJ7" s="624"/>
      <c r="BK7" s="624"/>
      <c r="BL7" s="624"/>
      <c r="BM7" s="624"/>
      <c r="BN7" s="625"/>
      <c r="BO7" s="626">
        <v>37.799999999999997</v>
      </c>
      <c r="BP7" s="626"/>
      <c r="BQ7" s="626"/>
      <c r="BR7" s="626"/>
      <c r="BS7" s="627" t="s">
        <v>140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10823968</v>
      </c>
      <c r="CS7" s="624"/>
      <c r="CT7" s="624"/>
      <c r="CU7" s="624"/>
      <c r="CV7" s="624"/>
      <c r="CW7" s="624"/>
      <c r="CX7" s="624"/>
      <c r="CY7" s="625"/>
      <c r="CZ7" s="626">
        <v>20.5</v>
      </c>
      <c r="DA7" s="626"/>
      <c r="DB7" s="626"/>
      <c r="DC7" s="626"/>
      <c r="DD7" s="632">
        <v>674925</v>
      </c>
      <c r="DE7" s="624"/>
      <c r="DF7" s="624"/>
      <c r="DG7" s="624"/>
      <c r="DH7" s="624"/>
      <c r="DI7" s="624"/>
      <c r="DJ7" s="624"/>
      <c r="DK7" s="624"/>
      <c r="DL7" s="624"/>
      <c r="DM7" s="624"/>
      <c r="DN7" s="624"/>
      <c r="DO7" s="624"/>
      <c r="DP7" s="625"/>
      <c r="DQ7" s="632">
        <v>9383282</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21231</v>
      </c>
      <c r="S8" s="624"/>
      <c r="T8" s="624"/>
      <c r="U8" s="624"/>
      <c r="V8" s="624"/>
      <c r="W8" s="624"/>
      <c r="X8" s="624"/>
      <c r="Y8" s="625"/>
      <c r="Z8" s="626">
        <v>0</v>
      </c>
      <c r="AA8" s="626"/>
      <c r="AB8" s="626"/>
      <c r="AC8" s="626"/>
      <c r="AD8" s="627">
        <v>21231</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102621</v>
      </c>
      <c r="BH8" s="624"/>
      <c r="BI8" s="624"/>
      <c r="BJ8" s="624"/>
      <c r="BK8" s="624"/>
      <c r="BL8" s="624"/>
      <c r="BM8" s="624"/>
      <c r="BN8" s="625"/>
      <c r="BO8" s="626">
        <v>1.4</v>
      </c>
      <c r="BP8" s="626"/>
      <c r="BQ8" s="626"/>
      <c r="BR8" s="626"/>
      <c r="BS8" s="627" t="s">
        <v>139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9533302</v>
      </c>
      <c r="CS8" s="624"/>
      <c r="CT8" s="624"/>
      <c r="CU8" s="624"/>
      <c r="CV8" s="624"/>
      <c r="CW8" s="624"/>
      <c r="CX8" s="624"/>
      <c r="CY8" s="625"/>
      <c r="CZ8" s="626">
        <v>18.100000000000001</v>
      </c>
      <c r="DA8" s="626"/>
      <c r="DB8" s="626"/>
      <c r="DC8" s="626"/>
      <c r="DD8" s="632">
        <v>7774</v>
      </c>
      <c r="DE8" s="624"/>
      <c r="DF8" s="624"/>
      <c r="DG8" s="624"/>
      <c r="DH8" s="624"/>
      <c r="DI8" s="624"/>
      <c r="DJ8" s="624"/>
      <c r="DK8" s="624"/>
      <c r="DL8" s="624"/>
      <c r="DM8" s="624"/>
      <c r="DN8" s="624"/>
      <c r="DO8" s="624"/>
      <c r="DP8" s="625"/>
      <c r="DQ8" s="632">
        <v>5099665</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16619</v>
      </c>
      <c r="S9" s="624"/>
      <c r="T9" s="624"/>
      <c r="U9" s="624"/>
      <c r="V9" s="624"/>
      <c r="W9" s="624"/>
      <c r="X9" s="624"/>
      <c r="Y9" s="625"/>
      <c r="Z9" s="626">
        <v>0</v>
      </c>
      <c r="AA9" s="626"/>
      <c r="AB9" s="626"/>
      <c r="AC9" s="626"/>
      <c r="AD9" s="627">
        <v>16619</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2295233</v>
      </c>
      <c r="BH9" s="624"/>
      <c r="BI9" s="624"/>
      <c r="BJ9" s="624"/>
      <c r="BK9" s="624"/>
      <c r="BL9" s="624"/>
      <c r="BM9" s="624"/>
      <c r="BN9" s="625"/>
      <c r="BO9" s="626">
        <v>31.7</v>
      </c>
      <c r="BP9" s="626"/>
      <c r="BQ9" s="626"/>
      <c r="BR9" s="626"/>
      <c r="BS9" s="627" t="s">
        <v>140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5750131</v>
      </c>
      <c r="CS9" s="624"/>
      <c r="CT9" s="624"/>
      <c r="CU9" s="624"/>
      <c r="CV9" s="624"/>
      <c r="CW9" s="624"/>
      <c r="CX9" s="624"/>
      <c r="CY9" s="625"/>
      <c r="CZ9" s="626">
        <v>10.9</v>
      </c>
      <c r="DA9" s="626"/>
      <c r="DB9" s="626"/>
      <c r="DC9" s="626"/>
      <c r="DD9" s="632">
        <v>1399301</v>
      </c>
      <c r="DE9" s="624"/>
      <c r="DF9" s="624"/>
      <c r="DG9" s="624"/>
      <c r="DH9" s="624"/>
      <c r="DI9" s="624"/>
      <c r="DJ9" s="624"/>
      <c r="DK9" s="624"/>
      <c r="DL9" s="624"/>
      <c r="DM9" s="624"/>
      <c r="DN9" s="624"/>
      <c r="DO9" s="624"/>
      <c r="DP9" s="625"/>
      <c r="DQ9" s="632">
        <v>3219610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140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175204</v>
      </c>
      <c r="BH10" s="624"/>
      <c r="BI10" s="624"/>
      <c r="BJ10" s="624"/>
      <c r="BK10" s="624"/>
      <c r="BL10" s="624"/>
      <c r="BM10" s="624"/>
      <c r="BN10" s="625"/>
      <c r="BO10" s="626">
        <v>2.4</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219224</v>
      </c>
      <c r="CS10" s="624"/>
      <c r="CT10" s="624"/>
      <c r="CU10" s="624"/>
      <c r="CV10" s="624"/>
      <c r="CW10" s="624"/>
      <c r="CX10" s="624"/>
      <c r="CY10" s="625"/>
      <c r="CZ10" s="626">
        <v>0.4</v>
      </c>
      <c r="DA10" s="626"/>
      <c r="DB10" s="626"/>
      <c r="DC10" s="626"/>
      <c r="DD10" s="632" t="s">
        <v>139</v>
      </c>
      <c r="DE10" s="624"/>
      <c r="DF10" s="624"/>
      <c r="DG10" s="624"/>
      <c r="DH10" s="624"/>
      <c r="DI10" s="624"/>
      <c r="DJ10" s="624"/>
      <c r="DK10" s="624"/>
      <c r="DL10" s="624"/>
      <c r="DM10" s="624"/>
      <c r="DN10" s="624"/>
      <c r="DO10" s="624"/>
      <c r="DP10" s="625"/>
      <c r="DQ10" s="632">
        <v>19224</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1514218</v>
      </c>
      <c r="S11" s="624"/>
      <c r="T11" s="624"/>
      <c r="U11" s="624"/>
      <c r="V11" s="624"/>
      <c r="W11" s="624"/>
      <c r="X11" s="624"/>
      <c r="Y11" s="625"/>
      <c r="Z11" s="628">
        <v>2.7</v>
      </c>
      <c r="AA11" s="629"/>
      <c r="AB11" s="629"/>
      <c r="AC11" s="635"/>
      <c r="AD11" s="632">
        <v>1514218</v>
      </c>
      <c r="AE11" s="624"/>
      <c r="AF11" s="624"/>
      <c r="AG11" s="624"/>
      <c r="AH11" s="624"/>
      <c r="AI11" s="624"/>
      <c r="AJ11" s="624"/>
      <c r="AK11" s="625"/>
      <c r="AL11" s="628">
        <v>8.3000000000000007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162600</v>
      </c>
      <c r="BH11" s="624"/>
      <c r="BI11" s="624"/>
      <c r="BJ11" s="624"/>
      <c r="BK11" s="624"/>
      <c r="BL11" s="624"/>
      <c r="BM11" s="624"/>
      <c r="BN11" s="625"/>
      <c r="BO11" s="626">
        <v>2.2000000000000002</v>
      </c>
      <c r="BP11" s="626"/>
      <c r="BQ11" s="626"/>
      <c r="BR11" s="626"/>
      <c r="BS11" s="627" t="s">
        <v>140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4485506</v>
      </c>
      <c r="CS11" s="624"/>
      <c r="CT11" s="624"/>
      <c r="CU11" s="624"/>
      <c r="CV11" s="624"/>
      <c r="CW11" s="624"/>
      <c r="CX11" s="624"/>
      <c r="CY11" s="625"/>
      <c r="CZ11" s="626">
        <v>8.5</v>
      </c>
      <c r="DA11" s="626"/>
      <c r="DB11" s="626"/>
      <c r="DC11" s="626"/>
      <c r="DD11" s="632">
        <v>3580426</v>
      </c>
      <c r="DE11" s="624"/>
      <c r="DF11" s="624"/>
      <c r="DG11" s="624"/>
      <c r="DH11" s="624"/>
      <c r="DI11" s="624"/>
      <c r="DJ11" s="624"/>
      <c r="DK11" s="624"/>
      <c r="DL11" s="624"/>
      <c r="DM11" s="624"/>
      <c r="DN11" s="624"/>
      <c r="DO11" s="624"/>
      <c r="DP11" s="625"/>
      <c r="DQ11" s="632">
        <v>726655</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2034</v>
      </c>
      <c r="S12" s="624"/>
      <c r="T12" s="624"/>
      <c r="U12" s="624"/>
      <c r="V12" s="624"/>
      <c r="W12" s="624"/>
      <c r="X12" s="624"/>
      <c r="Y12" s="625"/>
      <c r="Z12" s="626">
        <v>0</v>
      </c>
      <c r="AA12" s="626"/>
      <c r="AB12" s="626"/>
      <c r="AC12" s="626"/>
      <c r="AD12" s="627">
        <v>2034</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3533081</v>
      </c>
      <c r="BH12" s="624"/>
      <c r="BI12" s="624"/>
      <c r="BJ12" s="624"/>
      <c r="BK12" s="624"/>
      <c r="BL12" s="624"/>
      <c r="BM12" s="624"/>
      <c r="BN12" s="625"/>
      <c r="BO12" s="626">
        <v>48.8</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1674858</v>
      </c>
      <c r="CS12" s="624"/>
      <c r="CT12" s="624"/>
      <c r="CU12" s="624"/>
      <c r="CV12" s="624"/>
      <c r="CW12" s="624"/>
      <c r="CX12" s="624"/>
      <c r="CY12" s="625"/>
      <c r="CZ12" s="626">
        <v>3.2</v>
      </c>
      <c r="DA12" s="626"/>
      <c r="DB12" s="626"/>
      <c r="DC12" s="626"/>
      <c r="DD12" s="632">
        <v>41253</v>
      </c>
      <c r="DE12" s="624"/>
      <c r="DF12" s="624"/>
      <c r="DG12" s="624"/>
      <c r="DH12" s="624"/>
      <c r="DI12" s="624"/>
      <c r="DJ12" s="624"/>
      <c r="DK12" s="624"/>
      <c r="DL12" s="624"/>
      <c r="DM12" s="624"/>
      <c r="DN12" s="624"/>
      <c r="DO12" s="624"/>
      <c r="DP12" s="625"/>
      <c r="DQ12" s="632">
        <v>1132362</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139</v>
      </c>
      <c r="AE13" s="627"/>
      <c r="AF13" s="627"/>
      <c r="AG13" s="627"/>
      <c r="AH13" s="627"/>
      <c r="AI13" s="627"/>
      <c r="AJ13" s="627"/>
      <c r="AK13" s="627"/>
      <c r="AL13" s="628" t="s">
        <v>259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3512084</v>
      </c>
      <c r="BH13" s="624"/>
      <c r="BI13" s="624"/>
      <c r="BJ13" s="624"/>
      <c r="BK13" s="624"/>
      <c r="BL13" s="624"/>
      <c r="BM13" s="624"/>
      <c r="BN13" s="625"/>
      <c r="BO13" s="626">
        <v>48.5</v>
      </c>
      <c r="BP13" s="626"/>
      <c r="BQ13" s="626"/>
      <c r="BR13" s="626"/>
      <c r="BS13" s="627" t="s">
        <v>140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7302872</v>
      </c>
      <c r="CS13" s="624"/>
      <c r="CT13" s="624"/>
      <c r="CU13" s="624"/>
      <c r="CV13" s="624"/>
      <c r="CW13" s="624"/>
      <c r="CX13" s="624"/>
      <c r="CY13" s="625"/>
      <c r="CZ13" s="626">
        <v>13.8</v>
      </c>
      <c r="DA13" s="626"/>
      <c r="DB13" s="626"/>
      <c r="DC13" s="626"/>
      <c r="DD13" s="632">
        <v>2396966</v>
      </c>
      <c r="DE13" s="624"/>
      <c r="DF13" s="624"/>
      <c r="DG13" s="624"/>
      <c r="DH13" s="624"/>
      <c r="DI13" s="624"/>
      <c r="DJ13" s="624"/>
      <c r="DK13" s="624"/>
      <c r="DL13" s="624"/>
      <c r="DM13" s="624"/>
      <c r="DN13" s="624"/>
      <c r="DO13" s="624"/>
      <c r="DP13" s="625"/>
      <c r="DQ13" s="632">
        <v>4392343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7</v>
      </c>
      <c r="S14" s="624"/>
      <c r="T14" s="624"/>
      <c r="U14" s="624"/>
      <c r="V14" s="624"/>
      <c r="W14" s="624"/>
      <c r="X14" s="624"/>
      <c r="Y14" s="625"/>
      <c r="Z14" s="626">
        <v>0</v>
      </c>
      <c r="AA14" s="626"/>
      <c r="AB14" s="626"/>
      <c r="AC14" s="626"/>
      <c r="AD14" s="627">
        <v>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219979</v>
      </c>
      <c r="BH14" s="624"/>
      <c r="BI14" s="624"/>
      <c r="BJ14" s="624"/>
      <c r="BK14" s="624"/>
      <c r="BL14" s="624"/>
      <c r="BM14" s="624"/>
      <c r="BN14" s="625"/>
      <c r="BO14" s="626">
        <v>3</v>
      </c>
      <c r="BP14" s="626"/>
      <c r="BQ14" s="626"/>
      <c r="BR14" s="626"/>
      <c r="BS14" s="627" t="s">
        <v>139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1806589</v>
      </c>
      <c r="CS14" s="624"/>
      <c r="CT14" s="624"/>
      <c r="CU14" s="624"/>
      <c r="CV14" s="624"/>
      <c r="CW14" s="624"/>
      <c r="CX14" s="624"/>
      <c r="CY14" s="625"/>
      <c r="CZ14" s="626">
        <v>3.4</v>
      </c>
      <c r="DA14" s="626"/>
      <c r="DB14" s="626"/>
      <c r="DC14" s="626"/>
      <c r="DD14" s="632">
        <v>144806</v>
      </c>
      <c r="DE14" s="624"/>
      <c r="DF14" s="624"/>
      <c r="DG14" s="624"/>
      <c r="DH14" s="624"/>
      <c r="DI14" s="624"/>
      <c r="DJ14" s="624"/>
      <c r="DK14" s="624"/>
      <c r="DL14" s="624"/>
      <c r="DM14" s="624"/>
      <c r="DN14" s="624"/>
      <c r="DO14" s="624"/>
      <c r="DP14" s="625"/>
      <c r="DQ14" s="632">
        <v>1646234</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139</v>
      </c>
      <c r="AE15" s="627"/>
      <c r="AF15" s="627"/>
      <c r="AG15" s="627"/>
      <c r="AH15" s="627"/>
      <c r="AI15" s="627"/>
      <c r="AJ15" s="627"/>
      <c r="AK15" s="627"/>
      <c r="AL15" s="628" t="s">
        <v>140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507422</v>
      </c>
      <c r="BH15" s="624"/>
      <c r="BI15" s="624"/>
      <c r="BJ15" s="624"/>
      <c r="BK15" s="624"/>
      <c r="BL15" s="624"/>
      <c r="BM15" s="624"/>
      <c r="BN15" s="625"/>
      <c r="BO15" s="626">
        <v>7</v>
      </c>
      <c r="BP15" s="626"/>
      <c r="BQ15" s="626"/>
      <c r="BR15" s="626"/>
      <c r="BS15" s="627" t="s">
        <v>140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3625620</v>
      </c>
      <c r="CS15" s="624"/>
      <c r="CT15" s="624"/>
      <c r="CU15" s="624"/>
      <c r="CV15" s="624"/>
      <c r="CW15" s="624"/>
      <c r="CX15" s="624"/>
      <c r="CY15" s="625"/>
      <c r="CZ15" s="626">
        <v>6.9</v>
      </c>
      <c r="DA15" s="626"/>
      <c r="DB15" s="626"/>
      <c r="DC15" s="626"/>
      <c r="DD15" s="632">
        <v>404011</v>
      </c>
      <c r="DE15" s="624"/>
      <c r="DF15" s="624"/>
      <c r="DG15" s="624"/>
      <c r="DH15" s="624"/>
      <c r="DI15" s="624"/>
      <c r="DJ15" s="624"/>
      <c r="DK15" s="624"/>
      <c r="DL15" s="624"/>
      <c r="DM15" s="624"/>
      <c r="DN15" s="624"/>
      <c r="DO15" s="624"/>
      <c r="DP15" s="625"/>
      <c r="DQ15" s="632">
        <v>2689871</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29127</v>
      </c>
      <c r="S16" s="624"/>
      <c r="T16" s="624"/>
      <c r="U16" s="624"/>
      <c r="V16" s="624"/>
      <c r="W16" s="624"/>
      <c r="X16" s="624"/>
      <c r="Y16" s="625"/>
      <c r="Z16" s="626">
        <v>0.1</v>
      </c>
      <c r="AA16" s="626"/>
      <c r="AB16" s="626"/>
      <c r="AC16" s="626"/>
      <c r="AD16" s="627">
        <v>29127</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259</v>
      </c>
      <c r="BP16" s="626"/>
      <c r="BQ16" s="626"/>
      <c r="BR16" s="626"/>
      <c r="BS16" s="627" t="s">
        <v>139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4015227</v>
      </c>
      <c r="CS16" s="624"/>
      <c r="CT16" s="624"/>
      <c r="CU16" s="624"/>
      <c r="CV16" s="624"/>
      <c r="CW16" s="624"/>
      <c r="CX16" s="624"/>
      <c r="CY16" s="625"/>
      <c r="CZ16" s="626">
        <v>7.6</v>
      </c>
      <c r="DA16" s="626"/>
      <c r="DB16" s="626"/>
      <c r="DC16" s="626"/>
      <c r="DD16" s="632" t="s">
        <v>140</v>
      </c>
      <c r="DE16" s="624"/>
      <c r="DF16" s="624"/>
      <c r="DG16" s="624"/>
      <c r="DH16" s="624"/>
      <c r="DI16" s="624"/>
      <c r="DJ16" s="624"/>
      <c r="DK16" s="624"/>
      <c r="DL16" s="624"/>
      <c r="DM16" s="624"/>
      <c r="DN16" s="624"/>
      <c r="DO16" s="624"/>
      <c r="DP16" s="625"/>
      <c r="DQ16" s="632">
        <v>324535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120582</v>
      </c>
      <c r="S17" s="624"/>
      <c r="T17" s="624"/>
      <c r="U17" s="624"/>
      <c r="V17" s="624"/>
      <c r="W17" s="624"/>
      <c r="X17" s="624"/>
      <c r="Y17" s="625"/>
      <c r="Z17" s="626">
        <v>0.2</v>
      </c>
      <c r="AA17" s="626"/>
      <c r="AB17" s="626"/>
      <c r="AC17" s="626"/>
      <c r="AD17" s="627">
        <v>120582</v>
      </c>
      <c r="AE17" s="627"/>
      <c r="AF17" s="627"/>
      <c r="AG17" s="627"/>
      <c r="AH17" s="627"/>
      <c r="AI17" s="627"/>
      <c r="AJ17" s="627"/>
      <c r="AK17" s="627"/>
      <c r="AL17" s="628">
        <v>0.7</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3243465</v>
      </c>
      <c r="CS17" s="624"/>
      <c r="CT17" s="624"/>
      <c r="CU17" s="624"/>
      <c r="CV17" s="624"/>
      <c r="CW17" s="624"/>
      <c r="CX17" s="624"/>
      <c r="CY17" s="625"/>
      <c r="CZ17" s="626">
        <v>6.1</v>
      </c>
      <c r="DA17" s="626"/>
      <c r="DB17" s="626"/>
      <c r="DC17" s="626"/>
      <c r="DD17" s="632" t="s">
        <v>139</v>
      </c>
      <c r="DE17" s="624"/>
      <c r="DF17" s="624"/>
      <c r="DG17" s="624"/>
      <c r="DH17" s="624"/>
      <c r="DI17" s="624"/>
      <c r="DJ17" s="624"/>
      <c r="DK17" s="624"/>
      <c r="DL17" s="624"/>
      <c r="DM17" s="624"/>
      <c r="DN17" s="624"/>
      <c r="DO17" s="624"/>
      <c r="DP17" s="625"/>
      <c r="DQ17" s="632">
        <v>3165525</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50536</v>
      </c>
      <c r="S18" s="624"/>
      <c r="T18" s="624"/>
      <c r="U18" s="624"/>
      <c r="V18" s="624"/>
      <c r="W18" s="624"/>
      <c r="X18" s="624"/>
      <c r="Y18" s="625"/>
      <c r="Z18" s="626">
        <v>0.1</v>
      </c>
      <c r="AA18" s="626"/>
      <c r="AB18" s="626"/>
      <c r="AC18" s="626"/>
      <c r="AD18" s="627">
        <v>50536</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139</v>
      </c>
      <c r="BP18" s="626"/>
      <c r="BQ18" s="626"/>
      <c r="BR18" s="626"/>
      <c r="BS18" s="627" t="s">
        <v>259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67843</v>
      </c>
      <c r="CS18" s="624"/>
      <c r="CT18" s="624"/>
      <c r="CU18" s="624"/>
      <c r="CV18" s="624"/>
      <c r="CW18" s="624"/>
      <c r="CX18" s="624"/>
      <c r="CY18" s="625"/>
      <c r="CZ18" s="626">
        <v>0.1</v>
      </c>
      <c r="DA18" s="626"/>
      <c r="DB18" s="626"/>
      <c r="DC18" s="626"/>
      <c r="DD18" s="632" t="s">
        <v>140</v>
      </c>
      <c r="DE18" s="624"/>
      <c r="DF18" s="624"/>
      <c r="DG18" s="624"/>
      <c r="DH18" s="624"/>
      <c r="DI18" s="624"/>
      <c r="DJ18" s="624"/>
      <c r="DK18" s="624"/>
      <c r="DL18" s="624"/>
      <c r="DM18" s="624"/>
      <c r="DN18" s="624"/>
      <c r="DO18" s="624"/>
      <c r="DP18" s="625"/>
      <c r="DQ18" s="632">
        <v>67843</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49752</v>
      </c>
      <c r="S19" s="624"/>
      <c r="T19" s="624"/>
      <c r="U19" s="624"/>
      <c r="V19" s="624"/>
      <c r="W19" s="624"/>
      <c r="X19" s="624"/>
      <c r="Y19" s="625"/>
      <c r="Z19" s="626">
        <v>0.1</v>
      </c>
      <c r="AA19" s="626"/>
      <c r="AB19" s="626"/>
      <c r="AC19" s="626"/>
      <c r="AD19" s="627">
        <v>49752</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249829</v>
      </c>
      <c r="BH19" s="624"/>
      <c r="BI19" s="624"/>
      <c r="BJ19" s="624"/>
      <c r="BK19" s="624"/>
      <c r="BL19" s="624"/>
      <c r="BM19" s="624"/>
      <c r="BN19" s="625"/>
      <c r="BO19" s="626">
        <v>3.4</v>
      </c>
      <c r="BP19" s="626"/>
      <c r="BQ19" s="626"/>
      <c r="BR19" s="626"/>
      <c r="BS19" s="627" t="s">
        <v>140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784</v>
      </c>
      <c r="S20" s="624"/>
      <c r="T20" s="624"/>
      <c r="U20" s="624"/>
      <c r="V20" s="624"/>
      <c r="W20" s="624"/>
      <c r="X20" s="624"/>
      <c r="Y20" s="625"/>
      <c r="Z20" s="626">
        <v>0</v>
      </c>
      <c r="AA20" s="626"/>
      <c r="AB20" s="626"/>
      <c r="AC20" s="626"/>
      <c r="AD20" s="627">
        <v>784</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249829</v>
      </c>
      <c r="BH20" s="624"/>
      <c r="BI20" s="624"/>
      <c r="BJ20" s="624"/>
      <c r="BK20" s="624"/>
      <c r="BL20" s="624"/>
      <c r="BM20" s="624"/>
      <c r="BN20" s="625"/>
      <c r="BO20" s="626">
        <v>3.4</v>
      </c>
      <c r="BP20" s="626"/>
      <c r="BQ20" s="626"/>
      <c r="BR20" s="626"/>
      <c r="BS20" s="627" t="s">
        <v>140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52806193</v>
      </c>
      <c r="CS20" s="624"/>
      <c r="CT20" s="624"/>
      <c r="CU20" s="624"/>
      <c r="CV20" s="624"/>
      <c r="CW20" s="624"/>
      <c r="CX20" s="624"/>
      <c r="CY20" s="625"/>
      <c r="CZ20" s="626">
        <v>100</v>
      </c>
      <c r="DA20" s="626"/>
      <c r="DB20" s="626"/>
      <c r="DC20" s="626"/>
      <c r="DD20" s="632">
        <v>8649462</v>
      </c>
      <c r="DE20" s="624"/>
      <c r="DF20" s="624"/>
      <c r="DG20" s="624"/>
      <c r="DH20" s="624"/>
      <c r="DI20" s="624"/>
      <c r="DJ20" s="624"/>
      <c r="DK20" s="624"/>
      <c r="DL20" s="624"/>
      <c r="DM20" s="624"/>
      <c r="DN20" s="624"/>
      <c r="DO20" s="624"/>
      <c r="DP20" s="625"/>
      <c r="DQ20" s="632">
        <v>32124737</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10192641</v>
      </c>
      <c r="S21" s="624"/>
      <c r="T21" s="624"/>
      <c r="U21" s="624"/>
      <c r="V21" s="624"/>
      <c r="W21" s="624"/>
      <c r="X21" s="624"/>
      <c r="Y21" s="625"/>
      <c r="Z21" s="626">
        <v>18.3</v>
      </c>
      <c r="AA21" s="626"/>
      <c r="AB21" s="626"/>
      <c r="AC21" s="626"/>
      <c r="AD21" s="627">
        <v>9110158</v>
      </c>
      <c r="AE21" s="627"/>
      <c r="AF21" s="627"/>
      <c r="AG21" s="627"/>
      <c r="AH21" s="627"/>
      <c r="AI21" s="627"/>
      <c r="AJ21" s="627"/>
      <c r="AK21" s="627"/>
      <c r="AL21" s="628">
        <v>49.7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6820</v>
      </c>
      <c r="BH21" s="624"/>
      <c r="BI21" s="624"/>
      <c r="BJ21" s="624"/>
      <c r="BK21" s="624"/>
      <c r="BL21" s="624"/>
      <c r="BM21" s="624"/>
      <c r="BN21" s="625"/>
      <c r="BO21" s="626">
        <v>0.1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9110158</v>
      </c>
      <c r="S22" s="624"/>
      <c r="T22" s="624"/>
      <c r="U22" s="624"/>
      <c r="V22" s="624"/>
      <c r="W22" s="624"/>
      <c r="X22" s="624"/>
      <c r="Y22" s="625"/>
      <c r="Z22" s="626">
        <v>16.3</v>
      </c>
      <c r="AA22" s="626"/>
      <c r="AB22" s="626"/>
      <c r="AC22" s="626"/>
      <c r="AD22" s="627">
        <v>9110158</v>
      </c>
      <c r="AE22" s="627"/>
      <c r="AF22" s="627"/>
      <c r="AG22" s="627"/>
      <c r="AH22" s="627"/>
      <c r="AI22" s="627"/>
      <c r="AJ22" s="627"/>
      <c r="AK22" s="627"/>
      <c r="AL22" s="628">
        <v>49.7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259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1082483</v>
      </c>
      <c r="S23" s="624"/>
      <c r="T23" s="624"/>
      <c r="U23" s="624"/>
      <c r="V23" s="624"/>
      <c r="W23" s="624"/>
      <c r="X23" s="624"/>
      <c r="Y23" s="625"/>
      <c r="Z23" s="626">
        <v>1.9</v>
      </c>
      <c r="AA23" s="626"/>
      <c r="AB23" s="626"/>
      <c r="AC23" s="626"/>
      <c r="AD23" s="627" t="s">
        <v>140</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243009</v>
      </c>
      <c r="BH23" s="624"/>
      <c r="BI23" s="624"/>
      <c r="BJ23" s="624"/>
      <c r="BK23" s="624"/>
      <c r="BL23" s="624"/>
      <c r="BM23" s="624"/>
      <c r="BN23" s="625"/>
      <c r="BO23" s="626">
        <v>3.4</v>
      </c>
      <c r="BP23" s="626"/>
      <c r="BQ23" s="626"/>
      <c r="BR23" s="626"/>
      <c r="BS23" s="627" t="s">
        <v>140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259</v>
      </c>
      <c r="AA24" s="626"/>
      <c r="AB24" s="626"/>
      <c r="AC24" s="626"/>
      <c r="AD24" s="627" t="s">
        <v>140</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14562642</v>
      </c>
      <c r="CS24" s="613"/>
      <c r="CT24" s="613"/>
      <c r="CU24" s="613"/>
      <c r="CV24" s="613"/>
      <c r="CW24" s="613"/>
      <c r="CX24" s="613"/>
      <c r="CY24" s="614"/>
      <c r="CZ24" s="617">
        <v>27.6</v>
      </c>
      <c r="DA24" s="618"/>
      <c r="DB24" s="618"/>
      <c r="DC24" s="634"/>
      <c r="DD24" s="653">
        <v>10446531</v>
      </c>
      <c r="DE24" s="613"/>
      <c r="DF24" s="613"/>
      <c r="DG24" s="613"/>
      <c r="DH24" s="613"/>
      <c r="DI24" s="613"/>
      <c r="DJ24" s="613"/>
      <c r="DK24" s="614"/>
      <c r="DL24" s="653">
        <v>9522041</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19519570</v>
      </c>
      <c r="S25" s="624"/>
      <c r="T25" s="624"/>
      <c r="U25" s="624"/>
      <c r="V25" s="624"/>
      <c r="W25" s="624"/>
      <c r="X25" s="624"/>
      <c r="Y25" s="625"/>
      <c r="Z25" s="626">
        <v>35</v>
      </c>
      <c r="AA25" s="626"/>
      <c r="AB25" s="626"/>
      <c r="AC25" s="626"/>
      <c r="AD25" s="627">
        <v>18194078</v>
      </c>
      <c r="AE25" s="627"/>
      <c r="AF25" s="627"/>
      <c r="AG25" s="627"/>
      <c r="AH25" s="627"/>
      <c r="AI25" s="627"/>
      <c r="AJ25" s="627"/>
      <c r="AK25" s="627"/>
      <c r="AL25" s="628">
        <v>99.3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6340224</v>
      </c>
      <c r="CS25" s="654"/>
      <c r="CT25" s="654"/>
      <c r="CU25" s="654"/>
      <c r="CV25" s="654"/>
      <c r="CW25" s="654"/>
      <c r="CX25" s="654"/>
      <c r="CY25" s="655"/>
      <c r="CZ25" s="628">
        <v>12</v>
      </c>
      <c r="DA25" s="656"/>
      <c r="DB25" s="656"/>
      <c r="DC25" s="658"/>
      <c r="DD25" s="632">
        <v>5999246</v>
      </c>
      <c r="DE25" s="654"/>
      <c r="DF25" s="654"/>
      <c r="DG25" s="654"/>
      <c r="DH25" s="654"/>
      <c r="DI25" s="654"/>
      <c r="DJ25" s="654"/>
      <c r="DK25" s="655"/>
      <c r="DL25" s="632">
        <v>5200370</v>
      </c>
      <c r="DM25" s="654"/>
      <c r="DN25" s="654"/>
      <c r="DO25" s="654"/>
      <c r="DP25" s="654"/>
      <c r="DQ25" s="654"/>
      <c r="DR25" s="654"/>
      <c r="DS25" s="654"/>
      <c r="DT25" s="654"/>
      <c r="DU25" s="654"/>
      <c r="DV25" s="655"/>
      <c r="DW25" s="628">
        <v>28</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4022</v>
      </c>
      <c r="S26" s="624"/>
      <c r="T26" s="624"/>
      <c r="U26" s="624"/>
      <c r="V26" s="624"/>
      <c r="W26" s="624"/>
      <c r="X26" s="624"/>
      <c r="Y26" s="625"/>
      <c r="Z26" s="626">
        <v>0</v>
      </c>
      <c r="AA26" s="626"/>
      <c r="AB26" s="626"/>
      <c r="AC26" s="626"/>
      <c r="AD26" s="627">
        <v>4022</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4208263</v>
      </c>
      <c r="CS26" s="624"/>
      <c r="CT26" s="624"/>
      <c r="CU26" s="624"/>
      <c r="CV26" s="624"/>
      <c r="CW26" s="624"/>
      <c r="CX26" s="624"/>
      <c r="CY26" s="625"/>
      <c r="CZ26" s="628">
        <v>8</v>
      </c>
      <c r="DA26" s="656"/>
      <c r="DB26" s="656"/>
      <c r="DC26" s="658"/>
      <c r="DD26" s="632">
        <v>3901980</v>
      </c>
      <c r="DE26" s="624"/>
      <c r="DF26" s="624"/>
      <c r="DG26" s="624"/>
      <c r="DH26" s="624"/>
      <c r="DI26" s="624"/>
      <c r="DJ26" s="624"/>
      <c r="DK26" s="625"/>
      <c r="DL26" s="632" t="s">
        <v>139</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77890</v>
      </c>
      <c r="S27" s="624"/>
      <c r="T27" s="624"/>
      <c r="U27" s="624"/>
      <c r="V27" s="624"/>
      <c r="W27" s="624"/>
      <c r="X27" s="624"/>
      <c r="Y27" s="625"/>
      <c r="Z27" s="626">
        <v>0.1</v>
      </c>
      <c r="AA27" s="626"/>
      <c r="AB27" s="626"/>
      <c r="AC27" s="626"/>
      <c r="AD27" s="627" t="s">
        <v>140</v>
      </c>
      <c r="AE27" s="627"/>
      <c r="AF27" s="627"/>
      <c r="AG27" s="627"/>
      <c r="AH27" s="627"/>
      <c r="AI27" s="627"/>
      <c r="AJ27" s="627"/>
      <c r="AK27" s="627"/>
      <c r="AL27" s="628" t="s">
        <v>140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7245969</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4978953</v>
      </c>
      <c r="CS27" s="654"/>
      <c r="CT27" s="654"/>
      <c r="CU27" s="654"/>
      <c r="CV27" s="654"/>
      <c r="CW27" s="654"/>
      <c r="CX27" s="654"/>
      <c r="CY27" s="655"/>
      <c r="CZ27" s="628">
        <v>9.4</v>
      </c>
      <c r="DA27" s="656"/>
      <c r="DB27" s="656"/>
      <c r="DC27" s="658"/>
      <c r="DD27" s="632">
        <v>1281760</v>
      </c>
      <c r="DE27" s="654"/>
      <c r="DF27" s="654"/>
      <c r="DG27" s="654"/>
      <c r="DH27" s="654"/>
      <c r="DI27" s="654"/>
      <c r="DJ27" s="654"/>
      <c r="DK27" s="655"/>
      <c r="DL27" s="632">
        <v>1224886</v>
      </c>
      <c r="DM27" s="654"/>
      <c r="DN27" s="654"/>
      <c r="DO27" s="654"/>
      <c r="DP27" s="654"/>
      <c r="DQ27" s="654"/>
      <c r="DR27" s="654"/>
      <c r="DS27" s="654"/>
      <c r="DT27" s="654"/>
      <c r="DU27" s="654"/>
      <c r="DV27" s="655"/>
      <c r="DW27" s="628">
        <v>6.6</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757971</v>
      </c>
      <c r="S28" s="624"/>
      <c r="T28" s="624"/>
      <c r="U28" s="624"/>
      <c r="V28" s="624"/>
      <c r="W28" s="624"/>
      <c r="X28" s="624"/>
      <c r="Y28" s="625"/>
      <c r="Z28" s="626">
        <v>1.4</v>
      </c>
      <c r="AA28" s="626"/>
      <c r="AB28" s="626"/>
      <c r="AC28" s="626"/>
      <c r="AD28" s="627" t="s">
        <v>140</v>
      </c>
      <c r="AE28" s="627"/>
      <c r="AF28" s="627"/>
      <c r="AG28" s="627"/>
      <c r="AH28" s="627"/>
      <c r="AI28" s="627"/>
      <c r="AJ28" s="627"/>
      <c r="AK28" s="627"/>
      <c r="AL28" s="628" t="s">
        <v>140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3243465</v>
      </c>
      <c r="CS28" s="624"/>
      <c r="CT28" s="624"/>
      <c r="CU28" s="624"/>
      <c r="CV28" s="624"/>
      <c r="CW28" s="624"/>
      <c r="CX28" s="624"/>
      <c r="CY28" s="625"/>
      <c r="CZ28" s="628">
        <v>6.1</v>
      </c>
      <c r="DA28" s="656"/>
      <c r="DB28" s="656"/>
      <c r="DC28" s="658"/>
      <c r="DD28" s="632">
        <v>3165525</v>
      </c>
      <c r="DE28" s="624"/>
      <c r="DF28" s="624"/>
      <c r="DG28" s="624"/>
      <c r="DH28" s="624"/>
      <c r="DI28" s="624"/>
      <c r="DJ28" s="624"/>
      <c r="DK28" s="625"/>
      <c r="DL28" s="632">
        <v>3096785</v>
      </c>
      <c r="DM28" s="624"/>
      <c r="DN28" s="624"/>
      <c r="DO28" s="624"/>
      <c r="DP28" s="624"/>
      <c r="DQ28" s="624"/>
      <c r="DR28" s="624"/>
      <c r="DS28" s="624"/>
      <c r="DT28" s="624"/>
      <c r="DU28" s="624"/>
      <c r="DV28" s="625"/>
      <c r="DW28" s="628">
        <v>16.7</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238583</v>
      </c>
      <c r="S29" s="624"/>
      <c r="T29" s="624"/>
      <c r="U29" s="624"/>
      <c r="V29" s="624"/>
      <c r="W29" s="624"/>
      <c r="X29" s="624"/>
      <c r="Y29" s="625"/>
      <c r="Z29" s="626">
        <v>0.4</v>
      </c>
      <c r="AA29" s="626"/>
      <c r="AB29" s="626"/>
      <c r="AC29" s="626"/>
      <c r="AD29" s="627" t="s">
        <v>139</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3243461</v>
      </c>
      <c r="CS29" s="654"/>
      <c r="CT29" s="654"/>
      <c r="CU29" s="654"/>
      <c r="CV29" s="654"/>
      <c r="CW29" s="654"/>
      <c r="CX29" s="654"/>
      <c r="CY29" s="655"/>
      <c r="CZ29" s="628">
        <v>6.1</v>
      </c>
      <c r="DA29" s="656"/>
      <c r="DB29" s="656"/>
      <c r="DC29" s="658"/>
      <c r="DD29" s="632">
        <v>3165521</v>
      </c>
      <c r="DE29" s="654"/>
      <c r="DF29" s="654"/>
      <c r="DG29" s="654"/>
      <c r="DH29" s="654"/>
      <c r="DI29" s="654"/>
      <c r="DJ29" s="654"/>
      <c r="DK29" s="655"/>
      <c r="DL29" s="632">
        <v>3096781</v>
      </c>
      <c r="DM29" s="654"/>
      <c r="DN29" s="654"/>
      <c r="DO29" s="654"/>
      <c r="DP29" s="654"/>
      <c r="DQ29" s="654"/>
      <c r="DR29" s="654"/>
      <c r="DS29" s="654"/>
      <c r="DT29" s="654"/>
      <c r="DU29" s="654"/>
      <c r="DV29" s="655"/>
      <c r="DW29" s="628">
        <v>16.7</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13557886</v>
      </c>
      <c r="S30" s="624"/>
      <c r="T30" s="624"/>
      <c r="U30" s="624"/>
      <c r="V30" s="624"/>
      <c r="W30" s="624"/>
      <c r="X30" s="624"/>
      <c r="Y30" s="625"/>
      <c r="Z30" s="626">
        <v>24.3</v>
      </c>
      <c r="AA30" s="626"/>
      <c r="AB30" s="626"/>
      <c r="AC30" s="626"/>
      <c r="AD30" s="627" t="s">
        <v>259</v>
      </c>
      <c r="AE30" s="627"/>
      <c r="AF30" s="627"/>
      <c r="AG30" s="627"/>
      <c r="AH30" s="627"/>
      <c r="AI30" s="627"/>
      <c r="AJ30" s="627"/>
      <c r="AK30" s="627"/>
      <c r="AL30" s="628" t="s">
        <v>140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3126316</v>
      </c>
      <c r="CS30" s="624"/>
      <c r="CT30" s="624"/>
      <c r="CU30" s="624"/>
      <c r="CV30" s="624"/>
      <c r="CW30" s="624"/>
      <c r="CX30" s="624"/>
      <c r="CY30" s="625"/>
      <c r="CZ30" s="628">
        <v>5.9</v>
      </c>
      <c r="DA30" s="656"/>
      <c r="DB30" s="656"/>
      <c r="DC30" s="658"/>
      <c r="DD30" s="632">
        <v>3048376</v>
      </c>
      <c r="DE30" s="624"/>
      <c r="DF30" s="624"/>
      <c r="DG30" s="624"/>
      <c r="DH30" s="624"/>
      <c r="DI30" s="624"/>
      <c r="DJ30" s="624"/>
      <c r="DK30" s="625"/>
      <c r="DL30" s="632">
        <v>2980013</v>
      </c>
      <c r="DM30" s="624"/>
      <c r="DN30" s="624"/>
      <c r="DO30" s="624"/>
      <c r="DP30" s="624"/>
      <c r="DQ30" s="624"/>
      <c r="DR30" s="624"/>
      <c r="DS30" s="624"/>
      <c r="DT30" s="624"/>
      <c r="DU30" s="624"/>
      <c r="DV30" s="625"/>
      <c r="DW30" s="628">
        <v>16</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259</v>
      </c>
      <c r="AE31" s="627"/>
      <c r="AF31" s="627"/>
      <c r="AG31" s="627"/>
      <c r="AH31" s="627"/>
      <c r="AI31" s="627"/>
      <c r="AJ31" s="627"/>
      <c r="AK31" s="627"/>
      <c r="AL31" s="628" t="s">
        <v>140</v>
      </c>
      <c r="AM31" s="629"/>
      <c r="AN31" s="629"/>
      <c r="AO31" s="630"/>
      <c r="AP31" s="667" t="s">
        <v>316</v>
      </c>
      <c r="AQ31" s="668"/>
      <c r="AR31" s="668"/>
      <c r="AS31" s="668"/>
      <c r="AT31" s="673" t="s">
        <v>317</v>
      </c>
      <c r="AU31" s="218"/>
      <c r="AV31" s="218"/>
      <c r="AW31" s="218"/>
      <c r="AX31" s="609" t="s">
        <v>190</v>
      </c>
      <c r="AY31" s="610"/>
      <c r="AZ31" s="610"/>
      <c r="BA31" s="610"/>
      <c r="BB31" s="610"/>
      <c r="BC31" s="610"/>
      <c r="BD31" s="610"/>
      <c r="BE31" s="610"/>
      <c r="BF31" s="611"/>
      <c r="BG31" s="676">
        <v>98.9</v>
      </c>
      <c r="BH31" s="677"/>
      <c r="BI31" s="677"/>
      <c r="BJ31" s="677"/>
      <c r="BK31" s="677"/>
      <c r="BL31" s="677"/>
      <c r="BM31" s="618">
        <v>94.8</v>
      </c>
      <c r="BN31" s="677"/>
      <c r="BO31" s="677"/>
      <c r="BP31" s="677"/>
      <c r="BQ31" s="678"/>
      <c r="BR31" s="676">
        <v>98.9</v>
      </c>
      <c r="BS31" s="677"/>
      <c r="BT31" s="677"/>
      <c r="BU31" s="677"/>
      <c r="BV31" s="677"/>
      <c r="BW31" s="677"/>
      <c r="BX31" s="618">
        <v>94.6</v>
      </c>
      <c r="BY31" s="677"/>
      <c r="BZ31" s="677"/>
      <c r="CA31" s="677"/>
      <c r="CB31" s="678"/>
      <c r="CD31" s="663"/>
      <c r="CE31" s="664"/>
      <c r="CF31" s="620" t="s">
        <v>318</v>
      </c>
      <c r="CG31" s="621"/>
      <c r="CH31" s="621"/>
      <c r="CI31" s="621"/>
      <c r="CJ31" s="621"/>
      <c r="CK31" s="621"/>
      <c r="CL31" s="621"/>
      <c r="CM31" s="621"/>
      <c r="CN31" s="621"/>
      <c r="CO31" s="621"/>
      <c r="CP31" s="621"/>
      <c r="CQ31" s="622"/>
      <c r="CR31" s="623">
        <v>117145</v>
      </c>
      <c r="CS31" s="654"/>
      <c r="CT31" s="654"/>
      <c r="CU31" s="654"/>
      <c r="CV31" s="654"/>
      <c r="CW31" s="654"/>
      <c r="CX31" s="654"/>
      <c r="CY31" s="655"/>
      <c r="CZ31" s="628">
        <v>0.2</v>
      </c>
      <c r="DA31" s="656"/>
      <c r="DB31" s="656"/>
      <c r="DC31" s="658"/>
      <c r="DD31" s="632">
        <v>117145</v>
      </c>
      <c r="DE31" s="654"/>
      <c r="DF31" s="654"/>
      <c r="DG31" s="654"/>
      <c r="DH31" s="654"/>
      <c r="DI31" s="654"/>
      <c r="DJ31" s="654"/>
      <c r="DK31" s="655"/>
      <c r="DL31" s="632">
        <v>116768</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1796540</v>
      </c>
      <c r="S32" s="624"/>
      <c r="T32" s="624"/>
      <c r="U32" s="624"/>
      <c r="V32" s="624"/>
      <c r="W32" s="624"/>
      <c r="X32" s="624"/>
      <c r="Y32" s="625"/>
      <c r="Z32" s="626">
        <v>3.2</v>
      </c>
      <c r="AA32" s="626"/>
      <c r="AB32" s="626"/>
      <c r="AC32" s="626"/>
      <c r="AD32" s="627" t="s">
        <v>140</v>
      </c>
      <c r="AE32" s="627"/>
      <c r="AF32" s="627"/>
      <c r="AG32" s="627"/>
      <c r="AH32" s="627"/>
      <c r="AI32" s="627"/>
      <c r="AJ32" s="627"/>
      <c r="AK32" s="627"/>
      <c r="AL32" s="628" t="s">
        <v>139</v>
      </c>
      <c r="AM32" s="629"/>
      <c r="AN32" s="629"/>
      <c r="AO32" s="630"/>
      <c r="AP32" s="669"/>
      <c r="AQ32" s="670"/>
      <c r="AR32" s="670"/>
      <c r="AS32" s="670"/>
      <c r="AT32" s="674"/>
      <c r="AU32" s="214" t="s">
        <v>320</v>
      </c>
      <c r="AX32" s="620" t="s">
        <v>321</v>
      </c>
      <c r="AY32" s="621"/>
      <c r="AZ32" s="621"/>
      <c r="BA32" s="621"/>
      <c r="BB32" s="621"/>
      <c r="BC32" s="621"/>
      <c r="BD32" s="621"/>
      <c r="BE32" s="621"/>
      <c r="BF32" s="622"/>
      <c r="BG32" s="679">
        <v>98.9</v>
      </c>
      <c r="BH32" s="654"/>
      <c r="BI32" s="654"/>
      <c r="BJ32" s="654"/>
      <c r="BK32" s="654"/>
      <c r="BL32" s="654"/>
      <c r="BM32" s="629">
        <v>95.1</v>
      </c>
      <c r="BN32" s="654"/>
      <c r="BO32" s="654"/>
      <c r="BP32" s="654"/>
      <c r="BQ32" s="680"/>
      <c r="BR32" s="679">
        <v>99</v>
      </c>
      <c r="BS32" s="654"/>
      <c r="BT32" s="654"/>
      <c r="BU32" s="654"/>
      <c r="BV32" s="654"/>
      <c r="BW32" s="654"/>
      <c r="BX32" s="629">
        <v>95</v>
      </c>
      <c r="BY32" s="654"/>
      <c r="BZ32" s="654"/>
      <c r="CA32" s="654"/>
      <c r="CB32" s="680"/>
      <c r="CD32" s="665"/>
      <c r="CE32" s="666"/>
      <c r="CF32" s="620" t="s">
        <v>322</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6"/>
      <c r="DB32" s="656"/>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486321</v>
      </c>
      <c r="S33" s="624"/>
      <c r="T33" s="624"/>
      <c r="U33" s="624"/>
      <c r="V33" s="624"/>
      <c r="W33" s="624"/>
      <c r="X33" s="624"/>
      <c r="Y33" s="625"/>
      <c r="Z33" s="626">
        <v>0.9</v>
      </c>
      <c r="AA33" s="626"/>
      <c r="AB33" s="626"/>
      <c r="AC33" s="626"/>
      <c r="AD33" s="627">
        <v>102068</v>
      </c>
      <c r="AE33" s="627"/>
      <c r="AF33" s="627"/>
      <c r="AG33" s="627"/>
      <c r="AH33" s="627"/>
      <c r="AI33" s="627"/>
      <c r="AJ33" s="627"/>
      <c r="AK33" s="627"/>
      <c r="AL33" s="628">
        <v>0.6</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98.8</v>
      </c>
      <c r="BH33" s="682"/>
      <c r="BI33" s="682"/>
      <c r="BJ33" s="682"/>
      <c r="BK33" s="682"/>
      <c r="BL33" s="682"/>
      <c r="BM33" s="683">
        <v>94</v>
      </c>
      <c r="BN33" s="682"/>
      <c r="BO33" s="682"/>
      <c r="BP33" s="682"/>
      <c r="BQ33" s="684"/>
      <c r="BR33" s="681">
        <v>98.7</v>
      </c>
      <c r="BS33" s="682"/>
      <c r="BT33" s="682"/>
      <c r="BU33" s="682"/>
      <c r="BV33" s="682"/>
      <c r="BW33" s="682"/>
      <c r="BX33" s="683">
        <v>93.6</v>
      </c>
      <c r="BY33" s="682"/>
      <c r="BZ33" s="682"/>
      <c r="CA33" s="682"/>
      <c r="CB33" s="684"/>
      <c r="CD33" s="620" t="s">
        <v>325</v>
      </c>
      <c r="CE33" s="621"/>
      <c r="CF33" s="621"/>
      <c r="CG33" s="621"/>
      <c r="CH33" s="621"/>
      <c r="CI33" s="621"/>
      <c r="CJ33" s="621"/>
      <c r="CK33" s="621"/>
      <c r="CL33" s="621"/>
      <c r="CM33" s="621"/>
      <c r="CN33" s="621"/>
      <c r="CO33" s="621"/>
      <c r="CP33" s="621"/>
      <c r="CQ33" s="622"/>
      <c r="CR33" s="623">
        <v>25589071</v>
      </c>
      <c r="CS33" s="654"/>
      <c r="CT33" s="654"/>
      <c r="CU33" s="654"/>
      <c r="CV33" s="654"/>
      <c r="CW33" s="654"/>
      <c r="CX33" s="654"/>
      <c r="CY33" s="655"/>
      <c r="CZ33" s="628">
        <v>48.5</v>
      </c>
      <c r="DA33" s="656"/>
      <c r="DB33" s="656"/>
      <c r="DC33" s="658"/>
      <c r="DD33" s="632">
        <v>21061246</v>
      </c>
      <c r="DE33" s="654"/>
      <c r="DF33" s="654"/>
      <c r="DG33" s="654"/>
      <c r="DH33" s="654"/>
      <c r="DI33" s="654"/>
      <c r="DJ33" s="654"/>
      <c r="DK33" s="655"/>
      <c r="DL33" s="632">
        <v>8947097</v>
      </c>
      <c r="DM33" s="654"/>
      <c r="DN33" s="654"/>
      <c r="DO33" s="654"/>
      <c r="DP33" s="654"/>
      <c r="DQ33" s="654"/>
      <c r="DR33" s="654"/>
      <c r="DS33" s="654"/>
      <c r="DT33" s="654"/>
      <c r="DU33" s="654"/>
      <c r="DV33" s="655"/>
      <c r="DW33" s="628">
        <v>48.1</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4952549</v>
      </c>
      <c r="S34" s="624"/>
      <c r="T34" s="624"/>
      <c r="U34" s="624"/>
      <c r="V34" s="624"/>
      <c r="W34" s="624"/>
      <c r="X34" s="624"/>
      <c r="Y34" s="625"/>
      <c r="Z34" s="626">
        <v>8.9</v>
      </c>
      <c r="AA34" s="626"/>
      <c r="AB34" s="626"/>
      <c r="AC34" s="626"/>
      <c r="AD34" s="627" t="s">
        <v>259</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7467316</v>
      </c>
      <c r="CS34" s="624"/>
      <c r="CT34" s="624"/>
      <c r="CU34" s="624"/>
      <c r="CV34" s="624"/>
      <c r="CW34" s="624"/>
      <c r="CX34" s="624"/>
      <c r="CY34" s="625"/>
      <c r="CZ34" s="628">
        <v>14.1</v>
      </c>
      <c r="DA34" s="656"/>
      <c r="DB34" s="656"/>
      <c r="DC34" s="658"/>
      <c r="DD34" s="632">
        <v>4977014</v>
      </c>
      <c r="DE34" s="624"/>
      <c r="DF34" s="624"/>
      <c r="DG34" s="624"/>
      <c r="DH34" s="624"/>
      <c r="DI34" s="624"/>
      <c r="DJ34" s="624"/>
      <c r="DK34" s="625"/>
      <c r="DL34" s="632">
        <v>2814797</v>
      </c>
      <c r="DM34" s="624"/>
      <c r="DN34" s="624"/>
      <c r="DO34" s="624"/>
      <c r="DP34" s="624"/>
      <c r="DQ34" s="624"/>
      <c r="DR34" s="624"/>
      <c r="DS34" s="624"/>
      <c r="DT34" s="624"/>
      <c r="DU34" s="624"/>
      <c r="DV34" s="625"/>
      <c r="DW34" s="628">
        <v>15.1</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3845383</v>
      </c>
      <c r="S35" s="624"/>
      <c r="T35" s="624"/>
      <c r="U35" s="624"/>
      <c r="V35" s="624"/>
      <c r="W35" s="624"/>
      <c r="X35" s="624"/>
      <c r="Y35" s="625"/>
      <c r="Z35" s="626">
        <v>6.9</v>
      </c>
      <c r="AA35" s="626"/>
      <c r="AB35" s="626"/>
      <c r="AC35" s="626"/>
      <c r="AD35" s="627" t="s">
        <v>139</v>
      </c>
      <c r="AE35" s="627"/>
      <c r="AF35" s="627"/>
      <c r="AG35" s="627"/>
      <c r="AH35" s="627"/>
      <c r="AI35" s="627"/>
      <c r="AJ35" s="627"/>
      <c r="AK35" s="627"/>
      <c r="AL35" s="628" t="s">
        <v>140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488164</v>
      </c>
      <c r="CS35" s="654"/>
      <c r="CT35" s="654"/>
      <c r="CU35" s="654"/>
      <c r="CV35" s="654"/>
      <c r="CW35" s="654"/>
      <c r="CX35" s="654"/>
      <c r="CY35" s="655"/>
      <c r="CZ35" s="628">
        <v>0.9</v>
      </c>
      <c r="DA35" s="656"/>
      <c r="DB35" s="656"/>
      <c r="DC35" s="658"/>
      <c r="DD35" s="632">
        <v>372873</v>
      </c>
      <c r="DE35" s="654"/>
      <c r="DF35" s="654"/>
      <c r="DG35" s="654"/>
      <c r="DH35" s="654"/>
      <c r="DI35" s="654"/>
      <c r="DJ35" s="654"/>
      <c r="DK35" s="655"/>
      <c r="DL35" s="632">
        <v>371971</v>
      </c>
      <c r="DM35" s="654"/>
      <c r="DN35" s="654"/>
      <c r="DO35" s="654"/>
      <c r="DP35" s="654"/>
      <c r="DQ35" s="654"/>
      <c r="DR35" s="654"/>
      <c r="DS35" s="654"/>
      <c r="DT35" s="654"/>
      <c r="DU35" s="654"/>
      <c r="DV35" s="655"/>
      <c r="DW35" s="628">
        <v>2</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6586748</v>
      </c>
      <c r="S36" s="624"/>
      <c r="T36" s="624"/>
      <c r="U36" s="624"/>
      <c r="V36" s="624"/>
      <c r="W36" s="624"/>
      <c r="X36" s="624"/>
      <c r="Y36" s="625"/>
      <c r="Z36" s="626">
        <v>11.8</v>
      </c>
      <c r="AA36" s="626"/>
      <c r="AB36" s="626"/>
      <c r="AC36" s="626"/>
      <c r="AD36" s="627" t="s">
        <v>140</v>
      </c>
      <c r="AE36" s="627"/>
      <c r="AF36" s="627"/>
      <c r="AG36" s="627"/>
      <c r="AH36" s="627"/>
      <c r="AI36" s="627"/>
      <c r="AJ36" s="627"/>
      <c r="AK36" s="627"/>
      <c r="AL36" s="628" t="s">
        <v>140</v>
      </c>
      <c r="AM36" s="629"/>
      <c r="AN36" s="629"/>
      <c r="AO36" s="630"/>
      <c r="AP36" s="222"/>
      <c r="AQ36" s="685" t="s">
        <v>333</v>
      </c>
      <c r="AR36" s="686"/>
      <c r="AS36" s="686"/>
      <c r="AT36" s="686"/>
      <c r="AU36" s="686"/>
      <c r="AV36" s="686"/>
      <c r="AW36" s="686"/>
      <c r="AX36" s="686"/>
      <c r="AY36" s="687"/>
      <c r="AZ36" s="612">
        <v>5557055</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147163</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9211433</v>
      </c>
      <c r="CS36" s="624"/>
      <c r="CT36" s="624"/>
      <c r="CU36" s="624"/>
      <c r="CV36" s="624"/>
      <c r="CW36" s="624"/>
      <c r="CX36" s="624"/>
      <c r="CY36" s="625"/>
      <c r="CZ36" s="628">
        <v>17.399999999999999</v>
      </c>
      <c r="DA36" s="656"/>
      <c r="DB36" s="656"/>
      <c r="DC36" s="658"/>
      <c r="DD36" s="632">
        <v>8455597</v>
      </c>
      <c r="DE36" s="624"/>
      <c r="DF36" s="624"/>
      <c r="DG36" s="624"/>
      <c r="DH36" s="624"/>
      <c r="DI36" s="624"/>
      <c r="DJ36" s="624"/>
      <c r="DK36" s="625"/>
      <c r="DL36" s="632">
        <v>3266108</v>
      </c>
      <c r="DM36" s="624"/>
      <c r="DN36" s="624"/>
      <c r="DO36" s="624"/>
      <c r="DP36" s="624"/>
      <c r="DQ36" s="624"/>
      <c r="DR36" s="624"/>
      <c r="DS36" s="624"/>
      <c r="DT36" s="624"/>
      <c r="DU36" s="624"/>
      <c r="DV36" s="625"/>
      <c r="DW36" s="628">
        <v>17.600000000000001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1278165</v>
      </c>
      <c r="S37" s="624"/>
      <c r="T37" s="624"/>
      <c r="U37" s="624"/>
      <c r="V37" s="624"/>
      <c r="W37" s="624"/>
      <c r="X37" s="624"/>
      <c r="Y37" s="625"/>
      <c r="Z37" s="626">
        <v>2.2999999999999998</v>
      </c>
      <c r="AA37" s="626"/>
      <c r="AB37" s="626"/>
      <c r="AC37" s="626"/>
      <c r="AD37" s="627">
        <v>20111</v>
      </c>
      <c r="AE37" s="627"/>
      <c r="AF37" s="627"/>
      <c r="AG37" s="627"/>
      <c r="AH37" s="627"/>
      <c r="AI37" s="627"/>
      <c r="AJ37" s="627"/>
      <c r="AK37" s="627"/>
      <c r="AL37" s="628">
        <v>0.1</v>
      </c>
      <c r="AM37" s="629"/>
      <c r="AN37" s="629"/>
      <c r="AO37" s="630"/>
      <c r="AQ37" s="689" t="s">
        <v>337</v>
      </c>
      <c r="AR37" s="690"/>
      <c r="AS37" s="690"/>
      <c r="AT37" s="690"/>
      <c r="AU37" s="690"/>
      <c r="AV37" s="690"/>
      <c r="AW37" s="690"/>
      <c r="AX37" s="690"/>
      <c r="AY37" s="691"/>
      <c r="AZ37" s="623">
        <v>1570194</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33881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1643021</v>
      </c>
      <c r="CS37" s="654"/>
      <c r="CT37" s="654"/>
      <c r="CU37" s="654"/>
      <c r="CV37" s="654"/>
      <c r="CW37" s="654"/>
      <c r="CX37" s="654"/>
      <c r="CY37" s="655"/>
      <c r="CZ37" s="628">
        <v>3.1</v>
      </c>
      <c r="DA37" s="656"/>
      <c r="DB37" s="656"/>
      <c r="DC37" s="658"/>
      <c r="DD37" s="632">
        <v>1643021</v>
      </c>
      <c r="DE37" s="654"/>
      <c r="DF37" s="654"/>
      <c r="DG37" s="654"/>
      <c r="DH37" s="654"/>
      <c r="DI37" s="654"/>
      <c r="DJ37" s="654"/>
      <c r="DK37" s="655"/>
      <c r="DL37" s="632">
        <v>1421882</v>
      </c>
      <c r="DM37" s="654"/>
      <c r="DN37" s="654"/>
      <c r="DO37" s="654"/>
      <c r="DP37" s="654"/>
      <c r="DQ37" s="654"/>
      <c r="DR37" s="654"/>
      <c r="DS37" s="654"/>
      <c r="DT37" s="654"/>
      <c r="DU37" s="654"/>
      <c r="DV37" s="655"/>
      <c r="DW37" s="628">
        <v>7.6</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2664548</v>
      </c>
      <c r="S38" s="624"/>
      <c r="T38" s="624"/>
      <c r="U38" s="624"/>
      <c r="V38" s="624"/>
      <c r="W38" s="624"/>
      <c r="X38" s="624"/>
      <c r="Y38" s="625"/>
      <c r="Z38" s="626">
        <v>4.8</v>
      </c>
      <c r="AA38" s="626"/>
      <c r="AB38" s="626"/>
      <c r="AC38" s="626"/>
      <c r="AD38" s="627" t="s">
        <v>259</v>
      </c>
      <c r="AE38" s="627"/>
      <c r="AF38" s="627"/>
      <c r="AG38" s="627"/>
      <c r="AH38" s="627"/>
      <c r="AI38" s="627"/>
      <c r="AJ38" s="627"/>
      <c r="AK38" s="627"/>
      <c r="AL38" s="628" t="s">
        <v>259</v>
      </c>
      <c r="AM38" s="629"/>
      <c r="AN38" s="629"/>
      <c r="AO38" s="630"/>
      <c r="AQ38" s="689" t="s">
        <v>341</v>
      </c>
      <c r="AR38" s="690"/>
      <c r="AS38" s="690"/>
      <c r="AT38" s="690"/>
      <c r="AU38" s="690"/>
      <c r="AV38" s="690"/>
      <c r="AW38" s="690"/>
      <c r="AX38" s="690"/>
      <c r="AY38" s="691"/>
      <c r="AZ38" s="623">
        <v>814810</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9124</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2908726</v>
      </c>
      <c r="CS38" s="624"/>
      <c r="CT38" s="624"/>
      <c r="CU38" s="624"/>
      <c r="CV38" s="624"/>
      <c r="CW38" s="624"/>
      <c r="CX38" s="624"/>
      <c r="CY38" s="625"/>
      <c r="CZ38" s="628">
        <v>5.5</v>
      </c>
      <c r="DA38" s="656"/>
      <c r="DB38" s="656"/>
      <c r="DC38" s="658"/>
      <c r="DD38" s="632">
        <v>2387859</v>
      </c>
      <c r="DE38" s="624"/>
      <c r="DF38" s="624"/>
      <c r="DG38" s="624"/>
      <c r="DH38" s="624"/>
      <c r="DI38" s="624"/>
      <c r="DJ38" s="624"/>
      <c r="DK38" s="625"/>
      <c r="DL38" s="632">
        <v>2294032</v>
      </c>
      <c r="DM38" s="624"/>
      <c r="DN38" s="624"/>
      <c r="DO38" s="624"/>
      <c r="DP38" s="624"/>
      <c r="DQ38" s="624"/>
      <c r="DR38" s="624"/>
      <c r="DS38" s="624"/>
      <c r="DT38" s="624"/>
      <c r="DU38" s="624"/>
      <c r="DV38" s="625"/>
      <c r="DW38" s="628">
        <v>12.3</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139</v>
      </c>
      <c r="AA39" s="626"/>
      <c r="AB39" s="626"/>
      <c r="AC39" s="626"/>
      <c r="AD39" s="627" t="s">
        <v>140</v>
      </c>
      <c r="AE39" s="627"/>
      <c r="AF39" s="627"/>
      <c r="AG39" s="627"/>
      <c r="AH39" s="627"/>
      <c r="AI39" s="627"/>
      <c r="AJ39" s="627"/>
      <c r="AK39" s="627"/>
      <c r="AL39" s="628" t="s">
        <v>140</v>
      </c>
      <c r="AM39" s="629"/>
      <c r="AN39" s="629"/>
      <c r="AO39" s="630"/>
      <c r="AQ39" s="689" t="s">
        <v>345</v>
      </c>
      <c r="AR39" s="690"/>
      <c r="AS39" s="690"/>
      <c r="AT39" s="690"/>
      <c r="AU39" s="690"/>
      <c r="AV39" s="690"/>
      <c r="AW39" s="690"/>
      <c r="AX39" s="690"/>
      <c r="AY39" s="691"/>
      <c r="AZ39" s="623">
        <v>200000</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13657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4329510</v>
      </c>
      <c r="CS39" s="654"/>
      <c r="CT39" s="654"/>
      <c r="CU39" s="654"/>
      <c r="CV39" s="654"/>
      <c r="CW39" s="654"/>
      <c r="CX39" s="654"/>
      <c r="CY39" s="655"/>
      <c r="CZ39" s="628">
        <v>8.1999999999999993</v>
      </c>
      <c r="DA39" s="656"/>
      <c r="DB39" s="656"/>
      <c r="DC39" s="658"/>
      <c r="DD39" s="632">
        <v>4326624</v>
      </c>
      <c r="DE39" s="654"/>
      <c r="DF39" s="654"/>
      <c r="DG39" s="654"/>
      <c r="DH39" s="654"/>
      <c r="DI39" s="654"/>
      <c r="DJ39" s="654"/>
      <c r="DK39" s="655"/>
      <c r="DL39" s="632" t="s">
        <v>139</v>
      </c>
      <c r="DM39" s="654"/>
      <c r="DN39" s="654"/>
      <c r="DO39" s="654"/>
      <c r="DP39" s="654"/>
      <c r="DQ39" s="654"/>
      <c r="DR39" s="654"/>
      <c r="DS39" s="654"/>
      <c r="DT39" s="654"/>
      <c r="DU39" s="654"/>
      <c r="DV39" s="655"/>
      <c r="DW39" s="628" t="s">
        <v>140</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267148</v>
      </c>
      <c r="S40" s="624"/>
      <c r="T40" s="624"/>
      <c r="U40" s="624"/>
      <c r="V40" s="624"/>
      <c r="W40" s="624"/>
      <c r="X40" s="624"/>
      <c r="Y40" s="625"/>
      <c r="Z40" s="626">
        <v>0.5</v>
      </c>
      <c r="AA40" s="626"/>
      <c r="AB40" s="626"/>
      <c r="AC40" s="626"/>
      <c r="AD40" s="627" t="s">
        <v>140</v>
      </c>
      <c r="AE40" s="627"/>
      <c r="AF40" s="627"/>
      <c r="AG40" s="627"/>
      <c r="AH40" s="627"/>
      <c r="AI40" s="627"/>
      <c r="AJ40" s="627"/>
      <c r="AK40" s="627"/>
      <c r="AL40" s="628" t="s">
        <v>140</v>
      </c>
      <c r="AM40" s="629"/>
      <c r="AN40" s="629"/>
      <c r="AO40" s="630"/>
      <c r="AQ40" s="689" t="s">
        <v>349</v>
      </c>
      <c r="AR40" s="690"/>
      <c r="AS40" s="690"/>
      <c r="AT40" s="690"/>
      <c r="AU40" s="690"/>
      <c r="AV40" s="690"/>
      <c r="AW40" s="690"/>
      <c r="AX40" s="690"/>
      <c r="AY40" s="691"/>
      <c r="AZ40" s="623">
        <v>155154</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81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1183922</v>
      </c>
      <c r="CS40" s="624"/>
      <c r="CT40" s="624"/>
      <c r="CU40" s="624"/>
      <c r="CV40" s="624"/>
      <c r="CW40" s="624"/>
      <c r="CX40" s="624"/>
      <c r="CY40" s="625"/>
      <c r="CZ40" s="628">
        <v>2.2000000000000002</v>
      </c>
      <c r="DA40" s="656"/>
      <c r="DB40" s="656"/>
      <c r="DC40" s="658"/>
      <c r="DD40" s="632">
        <v>541279</v>
      </c>
      <c r="DE40" s="624"/>
      <c r="DF40" s="624"/>
      <c r="DG40" s="624"/>
      <c r="DH40" s="624"/>
      <c r="DI40" s="624"/>
      <c r="DJ40" s="624"/>
      <c r="DK40" s="625"/>
      <c r="DL40" s="632">
        <v>200189</v>
      </c>
      <c r="DM40" s="624"/>
      <c r="DN40" s="624"/>
      <c r="DO40" s="624"/>
      <c r="DP40" s="624"/>
      <c r="DQ40" s="624"/>
      <c r="DR40" s="624"/>
      <c r="DS40" s="624"/>
      <c r="DT40" s="624"/>
      <c r="DU40" s="624"/>
      <c r="DV40" s="625"/>
      <c r="DW40" s="628">
        <v>1.1000000000000001</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55766176</v>
      </c>
      <c r="S41" s="699"/>
      <c r="T41" s="699"/>
      <c r="U41" s="699"/>
      <c r="V41" s="699"/>
      <c r="W41" s="699"/>
      <c r="X41" s="699"/>
      <c r="Y41" s="700"/>
      <c r="Z41" s="701">
        <v>100</v>
      </c>
      <c r="AA41" s="701"/>
      <c r="AB41" s="701"/>
      <c r="AC41" s="701"/>
      <c r="AD41" s="702">
        <v>18320279</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544175</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140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139</v>
      </c>
      <c r="CS41" s="654"/>
      <c r="CT41" s="654"/>
      <c r="CU41" s="654"/>
      <c r="CV41" s="654"/>
      <c r="CW41" s="654"/>
      <c r="CX41" s="654"/>
      <c r="CY41" s="655"/>
      <c r="CZ41" s="628" t="s">
        <v>259</v>
      </c>
      <c r="DA41" s="656"/>
      <c r="DB41" s="656"/>
      <c r="DC41" s="658"/>
      <c r="DD41" s="632" t="s">
        <v>140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2272722</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384</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12654480</v>
      </c>
      <c r="CS42" s="654"/>
      <c r="CT42" s="654"/>
      <c r="CU42" s="654"/>
      <c r="CV42" s="654"/>
      <c r="CW42" s="654"/>
      <c r="CX42" s="654"/>
      <c r="CY42" s="655"/>
      <c r="CZ42" s="628">
        <v>24</v>
      </c>
      <c r="DA42" s="656"/>
      <c r="DB42" s="656"/>
      <c r="DC42" s="658"/>
      <c r="DD42" s="632">
        <v>616960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61095</v>
      </c>
      <c r="CS43" s="654"/>
      <c r="CT43" s="654"/>
      <c r="CU43" s="654"/>
      <c r="CV43" s="654"/>
      <c r="CW43" s="654"/>
      <c r="CX43" s="654"/>
      <c r="CY43" s="655"/>
      <c r="CZ43" s="628">
        <v>0.1</v>
      </c>
      <c r="DA43" s="656"/>
      <c r="DB43" s="656"/>
      <c r="DC43" s="658"/>
      <c r="DD43" s="632">
        <v>61095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8649462</v>
      </c>
      <c r="CS44" s="624"/>
      <c r="CT44" s="624"/>
      <c r="CU44" s="624"/>
      <c r="CV44" s="624"/>
      <c r="CW44" s="624"/>
      <c r="CX44" s="624"/>
      <c r="CY44" s="625"/>
      <c r="CZ44" s="628">
        <v>16.399999999999999</v>
      </c>
      <c r="DA44" s="629"/>
      <c r="DB44" s="629"/>
      <c r="DC44" s="635"/>
      <c r="DD44" s="632">
        <v>302634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6293739</v>
      </c>
      <c r="CS45" s="654"/>
      <c r="CT45" s="654"/>
      <c r="CU45" s="654"/>
      <c r="CV45" s="654"/>
      <c r="CW45" s="654"/>
      <c r="CX45" s="654"/>
      <c r="CY45" s="655"/>
      <c r="CZ45" s="628">
        <v>11.9</v>
      </c>
      <c r="DA45" s="656"/>
      <c r="DB45" s="656"/>
      <c r="DC45" s="658"/>
      <c r="DD45" s="632">
        <v>45846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2217556</v>
      </c>
      <c r="CS46" s="624"/>
      <c r="CT46" s="624"/>
      <c r="CU46" s="624"/>
      <c r="CV46" s="624"/>
      <c r="CW46" s="624"/>
      <c r="CX46" s="624"/>
      <c r="CY46" s="625"/>
      <c r="CZ46" s="628">
        <v>4.2</v>
      </c>
      <c r="DA46" s="629"/>
      <c r="DB46" s="629"/>
      <c r="DC46" s="635"/>
      <c r="DD46" s="632">
        <v>256605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4005018</v>
      </c>
      <c r="CS47" s="654"/>
      <c r="CT47" s="654"/>
      <c r="CU47" s="654"/>
      <c r="CV47" s="654"/>
      <c r="CW47" s="654"/>
      <c r="CX47" s="654"/>
      <c r="CY47" s="655"/>
      <c r="CZ47" s="628">
        <v>7.6</v>
      </c>
      <c r="DA47" s="656"/>
      <c r="DB47" s="656"/>
      <c r="DC47" s="658"/>
      <c r="DD47" s="632">
        <v>314326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140</v>
      </c>
      <c r="DA48" s="629"/>
      <c r="DB48" s="629"/>
      <c r="DC48" s="635"/>
      <c r="DD48" s="632" t="s">
        <v>259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52806193</v>
      </c>
      <c r="CS49" s="682"/>
      <c r="CT49" s="682"/>
      <c r="CU49" s="682"/>
      <c r="CV49" s="682"/>
      <c r="CW49" s="682"/>
      <c r="CX49" s="682"/>
      <c r="CY49" s="711"/>
      <c r="CZ49" s="703">
        <v>100</v>
      </c>
      <c r="DA49" s="712"/>
      <c r="DB49" s="712"/>
      <c r="DC49" s="713"/>
      <c r="DD49" s="714">
        <v>32124737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ZBphBZCkn5FLV872kwyqtiSDJlOvcSPl6z5Ynhy32bJC9UYCPGUnqOawcrdOQ8rTfO9MB+b4am86OAluGUyaA==" saltValue="camieB52J+jr3mNReFxd5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55801</v>
      </c>
      <c r="R7" s="764"/>
      <c r="S7" s="764"/>
      <c r="T7" s="764"/>
      <c r="U7" s="764"/>
      <c r="V7" s="764">
        <v>52841</v>
      </c>
      <c r="W7" s="764"/>
      <c r="X7" s="764"/>
      <c r="Y7" s="764"/>
      <c r="Z7" s="764"/>
      <c r="AA7" s="764">
        <v>2960</v>
      </c>
      <c r="AB7" s="764"/>
      <c r="AC7" s="764"/>
      <c r="AD7" s="764"/>
      <c r="AE7" s="765"/>
      <c r="AF7" s="766">
        <v>2563</v>
      </c>
      <c r="AG7" s="767"/>
      <c r="AH7" s="767"/>
      <c r="AI7" s="767"/>
      <c r="AJ7" s="768"/>
      <c r="AK7" s="769" t="s">
        <v>525</v>
      </c>
      <c r="AL7" s="770"/>
      <c r="AM7" s="770"/>
      <c r="AN7" s="770"/>
      <c r="AO7" s="770"/>
      <c r="AP7" s="770">
        <v>30257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73"/>
      <c r="CH7" s="743">
        <v>1</v>
      </c>
      <c r="CI7" s="744"/>
      <c r="CJ7" s="744"/>
      <c r="CK7" s="744"/>
      <c r="CL7" s="745"/>
      <c r="CM7" s="743">
        <v>225</v>
      </c>
      <c r="CN7" s="744"/>
      <c r="CO7" s="744"/>
      <c r="CP7" s="744"/>
      <c r="CQ7" s="745"/>
      <c r="CR7" s="743">
        <v>300</v>
      </c>
      <c r="CS7" s="744"/>
      <c r="CT7" s="744"/>
      <c r="CU7" s="744"/>
      <c r="CV7" s="745"/>
      <c r="CW7" s="743">
        <v>20</v>
      </c>
      <c r="CX7" s="744"/>
      <c r="CY7" s="744"/>
      <c r="CZ7" s="744"/>
      <c r="DA7" s="745"/>
      <c r="DB7" s="743" t="s">
        <v>591</v>
      </c>
      <c r="DC7" s="744"/>
      <c r="DD7" s="744"/>
      <c r="DE7" s="744"/>
      <c r="DF7" s="745"/>
      <c r="DG7" s="743" t="s">
        <v>591</v>
      </c>
      <c r="DH7" s="744"/>
      <c r="DI7" s="744"/>
      <c r="DJ7" s="744"/>
      <c r="DK7" s="745"/>
      <c r="DL7" s="743" t="s">
        <v>591</v>
      </c>
      <c r="DM7" s="744"/>
      <c r="DN7" s="744"/>
      <c r="DO7" s="744"/>
      <c r="DP7" s="745"/>
      <c r="DQ7" s="743" t="s">
        <v>591</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599</v>
      </c>
      <c r="BT8" s="783"/>
      <c r="BU8" s="783"/>
      <c r="BV8" s="783"/>
      <c r="BW8" s="783"/>
      <c r="BX8" s="783"/>
      <c r="BY8" s="783"/>
      <c r="BZ8" s="783"/>
      <c r="CA8" s="783"/>
      <c r="CB8" s="783"/>
      <c r="CC8" s="783"/>
      <c r="CD8" s="783"/>
      <c r="CE8" s="783"/>
      <c r="CF8" s="783"/>
      <c r="CG8" s="784"/>
      <c r="CH8" s="785">
        <v>25</v>
      </c>
      <c r="CI8" s="786"/>
      <c r="CJ8" s="786"/>
      <c r="CK8" s="786"/>
      <c r="CL8" s="787"/>
      <c r="CM8" s="785">
        <v>92</v>
      </c>
      <c r="CN8" s="786"/>
      <c r="CO8" s="786"/>
      <c r="CP8" s="786"/>
      <c r="CQ8" s="787"/>
      <c r="CR8" s="785">
        <v>70</v>
      </c>
      <c r="CS8" s="786"/>
      <c r="CT8" s="786"/>
      <c r="CU8" s="786"/>
      <c r="CV8" s="787"/>
      <c r="CW8" s="785">
        <v>2</v>
      </c>
      <c r="CX8" s="786"/>
      <c r="CY8" s="786"/>
      <c r="CZ8" s="786"/>
      <c r="DA8" s="787"/>
      <c r="DB8" s="785" t="s">
        <v>591</v>
      </c>
      <c r="DC8" s="786"/>
      <c r="DD8" s="786"/>
      <c r="DE8" s="786"/>
      <c r="DF8" s="787"/>
      <c r="DG8" s="785" t="s">
        <v>591</v>
      </c>
      <c r="DH8" s="786"/>
      <c r="DI8" s="786"/>
      <c r="DJ8" s="786"/>
      <c r="DK8" s="787"/>
      <c r="DL8" s="785" t="s">
        <v>591</v>
      </c>
      <c r="DM8" s="786"/>
      <c r="DN8" s="786"/>
      <c r="DO8" s="786"/>
      <c r="DP8" s="787"/>
      <c r="DQ8" s="785" t="s">
        <v>591</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f>Q7</f>
        <v>55801</v>
      </c>
      <c r="R23" s="793"/>
      <c r="S23" s="793"/>
      <c r="T23" s="793"/>
      <c r="U23" s="793"/>
      <c r="V23" s="793">
        <f>V7</f>
        <v>52841</v>
      </c>
      <c r="W23" s="793"/>
      <c r="X23" s="793"/>
      <c r="Y23" s="793"/>
      <c r="Z23" s="793"/>
      <c r="AA23" s="793">
        <f>AA7</f>
        <v>2960</v>
      </c>
      <c r="AB23" s="793"/>
      <c r="AC23" s="793"/>
      <c r="AD23" s="793"/>
      <c r="AE23" s="794"/>
      <c r="AF23" s="795">
        <v>2563</v>
      </c>
      <c r="AG23" s="793"/>
      <c r="AH23" s="793"/>
      <c r="AI23" s="793"/>
      <c r="AJ23" s="796"/>
      <c r="AK23" s="797"/>
      <c r="AL23" s="798"/>
      <c r="AM23" s="798"/>
      <c r="AN23" s="798"/>
      <c r="AO23" s="798"/>
      <c r="AP23" s="793">
        <f>AP7</f>
        <v>30257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7349</v>
      </c>
      <c r="R28" s="823"/>
      <c r="S28" s="823"/>
      <c r="T28" s="823"/>
      <c r="U28" s="823"/>
      <c r="V28" s="823">
        <v>7202</v>
      </c>
      <c r="W28" s="823"/>
      <c r="X28" s="823"/>
      <c r="Y28" s="823"/>
      <c r="Z28" s="823"/>
      <c r="AA28" s="823">
        <v>147</v>
      </c>
      <c r="AB28" s="823"/>
      <c r="AC28" s="823"/>
      <c r="AD28" s="823"/>
      <c r="AE28" s="824"/>
      <c r="AF28" s="825">
        <v>147</v>
      </c>
      <c r="AG28" s="823"/>
      <c r="AH28" s="823"/>
      <c r="AI28" s="823"/>
      <c r="AJ28" s="826"/>
      <c r="AK28" s="827">
        <v>544</v>
      </c>
      <c r="AL28" s="828"/>
      <c r="AM28" s="828"/>
      <c r="AN28" s="828"/>
      <c r="AO28" s="828"/>
      <c r="AP28" s="828" t="s">
        <v>591</v>
      </c>
      <c r="AQ28" s="828"/>
      <c r="AR28" s="828"/>
      <c r="AS28" s="828"/>
      <c r="AT28" s="828"/>
      <c r="AU28" s="828" t="s">
        <v>591</v>
      </c>
      <c r="AV28" s="828"/>
      <c r="AW28" s="828"/>
      <c r="AX28" s="828"/>
      <c r="AY28" s="828"/>
      <c r="AZ28" s="829" t="s">
        <v>591</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8073</v>
      </c>
      <c r="R29" s="753"/>
      <c r="S29" s="753"/>
      <c r="T29" s="753"/>
      <c r="U29" s="753"/>
      <c r="V29" s="753">
        <v>7620</v>
      </c>
      <c r="W29" s="753"/>
      <c r="X29" s="753"/>
      <c r="Y29" s="753"/>
      <c r="Z29" s="753"/>
      <c r="AA29" s="753">
        <v>453</v>
      </c>
      <c r="AB29" s="753"/>
      <c r="AC29" s="753"/>
      <c r="AD29" s="753"/>
      <c r="AE29" s="754"/>
      <c r="AF29" s="755">
        <v>453</v>
      </c>
      <c r="AG29" s="756"/>
      <c r="AH29" s="756"/>
      <c r="AI29" s="756"/>
      <c r="AJ29" s="757"/>
      <c r="AK29" s="834">
        <v>1228</v>
      </c>
      <c r="AL29" s="830"/>
      <c r="AM29" s="830"/>
      <c r="AN29" s="830"/>
      <c r="AO29" s="830"/>
      <c r="AP29" s="830" t="s">
        <v>591</v>
      </c>
      <c r="AQ29" s="830"/>
      <c r="AR29" s="830"/>
      <c r="AS29" s="830"/>
      <c r="AT29" s="830"/>
      <c r="AU29" s="830" t="s">
        <v>591</v>
      </c>
      <c r="AV29" s="830"/>
      <c r="AW29" s="830"/>
      <c r="AX29" s="830"/>
      <c r="AY29" s="830"/>
      <c r="AZ29" s="831" t="s">
        <v>591</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1010</v>
      </c>
      <c r="R30" s="753"/>
      <c r="S30" s="753"/>
      <c r="T30" s="753"/>
      <c r="U30" s="753"/>
      <c r="V30" s="753">
        <v>998</v>
      </c>
      <c r="W30" s="753"/>
      <c r="X30" s="753"/>
      <c r="Y30" s="753"/>
      <c r="Z30" s="753"/>
      <c r="AA30" s="753">
        <v>12</v>
      </c>
      <c r="AB30" s="753"/>
      <c r="AC30" s="753"/>
      <c r="AD30" s="753"/>
      <c r="AE30" s="754"/>
      <c r="AF30" s="755">
        <v>12</v>
      </c>
      <c r="AG30" s="756"/>
      <c r="AH30" s="756"/>
      <c r="AI30" s="756"/>
      <c r="AJ30" s="757"/>
      <c r="AK30" s="834">
        <v>262</v>
      </c>
      <c r="AL30" s="830"/>
      <c r="AM30" s="830"/>
      <c r="AN30" s="830"/>
      <c r="AO30" s="830"/>
      <c r="AP30" s="830" t="s">
        <v>591</v>
      </c>
      <c r="AQ30" s="830"/>
      <c r="AR30" s="830"/>
      <c r="AS30" s="830"/>
      <c r="AT30" s="830"/>
      <c r="AU30" s="830" t="s">
        <v>591</v>
      </c>
      <c r="AV30" s="830"/>
      <c r="AW30" s="830"/>
      <c r="AX30" s="830"/>
      <c r="AY30" s="830"/>
      <c r="AZ30" s="831" t="s">
        <v>591</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1934</v>
      </c>
      <c r="R31" s="753"/>
      <c r="S31" s="753"/>
      <c r="T31" s="753"/>
      <c r="U31" s="753"/>
      <c r="V31" s="753">
        <v>1909</v>
      </c>
      <c r="W31" s="753"/>
      <c r="X31" s="753"/>
      <c r="Y31" s="753"/>
      <c r="Z31" s="753"/>
      <c r="AA31" s="753">
        <v>24</v>
      </c>
      <c r="AB31" s="753"/>
      <c r="AC31" s="753"/>
      <c r="AD31" s="753"/>
      <c r="AE31" s="754"/>
      <c r="AF31" s="755">
        <v>1346</v>
      </c>
      <c r="AG31" s="756"/>
      <c r="AH31" s="756"/>
      <c r="AI31" s="756"/>
      <c r="AJ31" s="757"/>
      <c r="AK31" s="834">
        <v>155</v>
      </c>
      <c r="AL31" s="830"/>
      <c r="AM31" s="830"/>
      <c r="AN31" s="830"/>
      <c r="AO31" s="830"/>
      <c r="AP31" s="830">
        <v>8406</v>
      </c>
      <c r="AQ31" s="830"/>
      <c r="AR31" s="830"/>
      <c r="AS31" s="830"/>
      <c r="AT31" s="830"/>
      <c r="AU31" s="830">
        <v>825</v>
      </c>
      <c r="AV31" s="830"/>
      <c r="AW31" s="830"/>
      <c r="AX31" s="830"/>
      <c r="AY31" s="830"/>
      <c r="AZ31" s="831" t="s">
        <v>591</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65</v>
      </c>
      <c r="R32" s="753"/>
      <c r="S32" s="753"/>
      <c r="T32" s="753"/>
      <c r="U32" s="753"/>
      <c r="V32" s="753">
        <v>66</v>
      </c>
      <c r="W32" s="753"/>
      <c r="X32" s="753"/>
      <c r="Y32" s="753"/>
      <c r="Z32" s="753"/>
      <c r="AA32" s="753">
        <v>-1</v>
      </c>
      <c r="AB32" s="753"/>
      <c r="AC32" s="753"/>
      <c r="AD32" s="753"/>
      <c r="AE32" s="754"/>
      <c r="AF32" s="755">
        <v>17</v>
      </c>
      <c r="AG32" s="756"/>
      <c r="AH32" s="756"/>
      <c r="AI32" s="756"/>
      <c r="AJ32" s="757"/>
      <c r="AK32" s="834">
        <v>40</v>
      </c>
      <c r="AL32" s="830"/>
      <c r="AM32" s="830"/>
      <c r="AN32" s="830"/>
      <c r="AO32" s="830"/>
      <c r="AP32" s="830">
        <v>319</v>
      </c>
      <c r="AQ32" s="830"/>
      <c r="AR32" s="830"/>
      <c r="AS32" s="830"/>
      <c r="AT32" s="830"/>
      <c r="AU32" s="830">
        <v>281</v>
      </c>
      <c r="AV32" s="830"/>
      <c r="AW32" s="830"/>
      <c r="AX32" s="830"/>
      <c r="AY32" s="830"/>
      <c r="AZ32" s="831" t="s">
        <v>591</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410</v>
      </c>
      <c r="R33" s="753"/>
      <c r="S33" s="753"/>
      <c r="T33" s="753"/>
      <c r="U33" s="753"/>
      <c r="V33" s="753">
        <v>407</v>
      </c>
      <c r="W33" s="753"/>
      <c r="X33" s="753"/>
      <c r="Y33" s="753"/>
      <c r="Z33" s="753"/>
      <c r="AA33" s="753">
        <v>3</v>
      </c>
      <c r="AB33" s="753"/>
      <c r="AC33" s="753"/>
      <c r="AD33" s="753"/>
      <c r="AE33" s="754"/>
      <c r="AF33" s="755">
        <v>198</v>
      </c>
      <c r="AG33" s="756"/>
      <c r="AH33" s="756"/>
      <c r="AI33" s="756"/>
      <c r="AJ33" s="757"/>
      <c r="AK33" s="834">
        <v>68</v>
      </c>
      <c r="AL33" s="830"/>
      <c r="AM33" s="830"/>
      <c r="AN33" s="830"/>
      <c r="AO33" s="830"/>
      <c r="AP33" s="830">
        <v>502</v>
      </c>
      <c r="AQ33" s="830"/>
      <c r="AR33" s="830"/>
      <c r="AS33" s="830"/>
      <c r="AT33" s="830"/>
      <c r="AU33" s="830">
        <v>311</v>
      </c>
      <c r="AV33" s="830"/>
      <c r="AW33" s="830"/>
      <c r="AX33" s="830"/>
      <c r="AY33" s="830"/>
      <c r="AZ33" s="831" t="s">
        <v>591</v>
      </c>
      <c r="BA33" s="831"/>
      <c r="BB33" s="831"/>
      <c r="BC33" s="831"/>
      <c r="BD33" s="831"/>
      <c r="BE33" s="832" t="s">
        <v>414</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415</v>
      </c>
      <c r="C34" s="750"/>
      <c r="D34" s="750"/>
      <c r="E34" s="750"/>
      <c r="F34" s="750"/>
      <c r="G34" s="750"/>
      <c r="H34" s="750"/>
      <c r="I34" s="750"/>
      <c r="J34" s="750"/>
      <c r="K34" s="750"/>
      <c r="L34" s="750"/>
      <c r="M34" s="750"/>
      <c r="N34" s="750"/>
      <c r="O34" s="750"/>
      <c r="P34" s="751"/>
      <c r="Q34" s="752">
        <f>ROUND((1607696+164156+44815+65324)/1000,0)</f>
        <v>1882</v>
      </c>
      <c r="R34" s="753"/>
      <c r="S34" s="753"/>
      <c r="T34" s="753"/>
      <c r="U34" s="753"/>
      <c r="V34" s="753">
        <f>ROUND((1738314+152424+41931+61404)/1000,0)</f>
        <v>1994</v>
      </c>
      <c r="W34" s="753"/>
      <c r="X34" s="753"/>
      <c r="Y34" s="753"/>
      <c r="Z34" s="753"/>
      <c r="AA34" s="753">
        <f>ROUND((-130618+11732+2884+3920)/1000,0)</f>
        <v>-112</v>
      </c>
      <c r="AB34" s="753"/>
      <c r="AC34" s="753"/>
      <c r="AD34" s="753"/>
      <c r="AE34" s="754"/>
      <c r="AF34" s="755">
        <v>137</v>
      </c>
      <c r="AG34" s="756"/>
      <c r="AH34" s="756"/>
      <c r="AI34" s="756"/>
      <c r="AJ34" s="757"/>
      <c r="AK34" s="834">
        <v>815</v>
      </c>
      <c r="AL34" s="830"/>
      <c r="AM34" s="830"/>
      <c r="AN34" s="830"/>
      <c r="AO34" s="830"/>
      <c r="AP34" s="830">
        <f>ROUND((5396131+588521+66320+118772)/1000,0)</f>
        <v>6170</v>
      </c>
      <c r="AQ34" s="830"/>
      <c r="AR34" s="830"/>
      <c r="AS34" s="830"/>
      <c r="AT34" s="830"/>
      <c r="AU34" s="830">
        <v>5535</v>
      </c>
      <c r="AV34" s="830"/>
      <c r="AW34" s="830"/>
      <c r="AX34" s="830"/>
      <c r="AY34" s="830"/>
      <c r="AZ34" s="831" t="s">
        <v>591</v>
      </c>
      <c r="BA34" s="831"/>
      <c r="BB34" s="831"/>
      <c r="BC34" s="831"/>
      <c r="BD34" s="831"/>
      <c r="BE34" s="832" t="s">
        <v>414</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416</v>
      </c>
      <c r="C35" s="750"/>
      <c r="D35" s="750"/>
      <c r="E35" s="750"/>
      <c r="F35" s="750"/>
      <c r="G35" s="750"/>
      <c r="H35" s="750"/>
      <c r="I35" s="750"/>
      <c r="J35" s="750"/>
      <c r="K35" s="750"/>
      <c r="L35" s="750"/>
      <c r="M35" s="750"/>
      <c r="N35" s="750"/>
      <c r="O35" s="750"/>
      <c r="P35" s="751"/>
      <c r="Q35" s="752">
        <f>ROUND((11239944+654284)/1000,0)</f>
        <v>11894</v>
      </c>
      <c r="R35" s="753"/>
      <c r="S35" s="753"/>
      <c r="T35" s="753"/>
      <c r="U35" s="753"/>
      <c r="V35" s="753">
        <f>ROUND((10581859+638217)/1000,0)</f>
        <v>11220</v>
      </c>
      <c r="W35" s="753"/>
      <c r="X35" s="753"/>
      <c r="Y35" s="753"/>
      <c r="Z35" s="753"/>
      <c r="AA35" s="753">
        <f>ROUND((658085+16067)/1000,0)</f>
        <v>674</v>
      </c>
      <c r="AB35" s="753"/>
      <c r="AC35" s="753"/>
      <c r="AD35" s="753"/>
      <c r="AE35" s="754"/>
      <c r="AF35" s="755">
        <v>3425</v>
      </c>
      <c r="AG35" s="756"/>
      <c r="AH35" s="756"/>
      <c r="AI35" s="756"/>
      <c r="AJ35" s="757"/>
      <c r="AK35" s="834">
        <v>1564</v>
      </c>
      <c r="AL35" s="830"/>
      <c r="AM35" s="830"/>
      <c r="AN35" s="830"/>
      <c r="AO35" s="830"/>
      <c r="AP35" s="830">
        <v>3056</v>
      </c>
      <c r="AQ35" s="830"/>
      <c r="AR35" s="830"/>
      <c r="AS35" s="830"/>
      <c r="AT35" s="830"/>
      <c r="AU35" s="830">
        <v>3001</v>
      </c>
      <c r="AV35" s="830"/>
      <c r="AW35" s="830"/>
      <c r="AX35" s="830"/>
      <c r="AY35" s="830"/>
      <c r="AZ35" s="831" t="s">
        <v>591</v>
      </c>
      <c r="BA35" s="831"/>
      <c r="BB35" s="831"/>
      <c r="BC35" s="831"/>
      <c r="BD35" s="831"/>
      <c r="BE35" s="832" t="s">
        <v>414</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417</v>
      </c>
      <c r="C36" s="750"/>
      <c r="D36" s="750"/>
      <c r="E36" s="750"/>
      <c r="F36" s="750"/>
      <c r="G36" s="750"/>
      <c r="H36" s="750"/>
      <c r="I36" s="750"/>
      <c r="J36" s="750"/>
      <c r="K36" s="750"/>
      <c r="L36" s="750"/>
      <c r="M36" s="750"/>
      <c r="N36" s="750"/>
      <c r="O36" s="750"/>
      <c r="P36" s="751"/>
      <c r="Q36" s="752">
        <v>337</v>
      </c>
      <c r="R36" s="753"/>
      <c r="S36" s="753"/>
      <c r="T36" s="753"/>
      <c r="U36" s="753"/>
      <c r="V36" s="753">
        <v>336</v>
      </c>
      <c r="W36" s="753"/>
      <c r="X36" s="753"/>
      <c r="Y36" s="753"/>
      <c r="Z36" s="753"/>
      <c r="AA36" s="753">
        <v>1</v>
      </c>
      <c r="AB36" s="753"/>
      <c r="AC36" s="753"/>
      <c r="AD36" s="753"/>
      <c r="AE36" s="754"/>
      <c r="AF36" s="755">
        <v>1</v>
      </c>
      <c r="AG36" s="756"/>
      <c r="AH36" s="756"/>
      <c r="AI36" s="756"/>
      <c r="AJ36" s="757"/>
      <c r="AK36" s="834">
        <v>200000</v>
      </c>
      <c r="AL36" s="830"/>
      <c r="AM36" s="830"/>
      <c r="AN36" s="830"/>
      <c r="AO36" s="830"/>
      <c r="AP36" s="830">
        <v>544</v>
      </c>
      <c r="AQ36" s="830"/>
      <c r="AR36" s="830"/>
      <c r="AS36" s="830"/>
      <c r="AT36" s="830"/>
      <c r="AU36" s="830">
        <v>501</v>
      </c>
      <c r="AV36" s="830"/>
      <c r="AW36" s="830"/>
      <c r="AX36" s="830"/>
      <c r="AY36" s="830"/>
      <c r="AZ36" s="831" t="s">
        <v>591</v>
      </c>
      <c r="BA36" s="831"/>
      <c r="BB36" s="831"/>
      <c r="BC36" s="831"/>
      <c r="BD36" s="831"/>
      <c r="BE36" s="832" t="s">
        <v>418</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t="s">
        <v>419</v>
      </c>
      <c r="C37" s="750"/>
      <c r="D37" s="750"/>
      <c r="E37" s="750"/>
      <c r="F37" s="750"/>
      <c r="G37" s="750"/>
      <c r="H37" s="750"/>
      <c r="I37" s="750"/>
      <c r="J37" s="750"/>
      <c r="K37" s="750"/>
      <c r="L37" s="750"/>
      <c r="M37" s="750"/>
      <c r="N37" s="750"/>
      <c r="O37" s="750"/>
      <c r="P37" s="751"/>
      <c r="Q37" s="752">
        <v>1</v>
      </c>
      <c r="R37" s="753"/>
      <c r="S37" s="753"/>
      <c r="T37" s="753"/>
      <c r="U37" s="753"/>
      <c r="V37" s="753">
        <v>1</v>
      </c>
      <c r="W37" s="753"/>
      <c r="X37" s="753"/>
      <c r="Y37" s="753"/>
      <c r="Z37" s="753"/>
      <c r="AA37" s="753">
        <v>0</v>
      </c>
      <c r="AB37" s="753"/>
      <c r="AC37" s="753"/>
      <c r="AD37" s="753"/>
      <c r="AE37" s="754"/>
      <c r="AF37" s="755" t="s">
        <v>130</v>
      </c>
      <c r="AG37" s="756"/>
      <c r="AH37" s="756"/>
      <c r="AI37" s="756"/>
      <c r="AJ37" s="757"/>
      <c r="AK37" s="834">
        <v>1018</v>
      </c>
      <c r="AL37" s="830"/>
      <c r="AM37" s="830"/>
      <c r="AN37" s="830"/>
      <c r="AO37" s="830"/>
      <c r="AP37" s="830">
        <v>0</v>
      </c>
      <c r="AQ37" s="830"/>
      <c r="AR37" s="830"/>
      <c r="AS37" s="830"/>
      <c r="AT37" s="830"/>
      <c r="AU37" s="830">
        <v>0</v>
      </c>
      <c r="AV37" s="830"/>
      <c r="AW37" s="830"/>
      <c r="AX37" s="830"/>
      <c r="AY37" s="830"/>
      <c r="AZ37" s="831" t="s">
        <v>591</v>
      </c>
      <c r="BA37" s="831"/>
      <c r="BB37" s="831"/>
      <c r="BC37" s="831"/>
      <c r="BD37" s="831"/>
      <c r="BE37" s="832" t="s">
        <v>420</v>
      </c>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5737</v>
      </c>
      <c r="AG63" s="844"/>
      <c r="AH63" s="844"/>
      <c r="AI63" s="844"/>
      <c r="AJ63" s="845"/>
      <c r="AK63" s="846"/>
      <c r="AL63" s="841"/>
      <c r="AM63" s="841"/>
      <c r="AN63" s="841"/>
      <c r="AO63" s="841"/>
      <c r="AP63" s="844">
        <f>SUM(AP28:AT37)</f>
        <v>18997</v>
      </c>
      <c r="AQ63" s="844"/>
      <c r="AR63" s="844"/>
      <c r="AS63" s="844"/>
      <c r="AT63" s="844"/>
      <c r="AU63" s="848">
        <f>SUM(AU28:AY37)</f>
        <v>10454</v>
      </c>
      <c r="AV63" s="849"/>
      <c r="AW63" s="849"/>
      <c r="AX63" s="849"/>
      <c r="AY63" s="850"/>
      <c r="AZ63" s="851"/>
      <c r="BA63" s="851"/>
      <c r="BB63" s="851"/>
      <c r="BC63" s="851"/>
      <c r="BD63" s="851"/>
      <c r="BE63" s="852"/>
      <c r="BF63" s="852"/>
      <c r="BG63" s="852"/>
      <c r="BH63" s="852"/>
      <c r="BI63" s="853"/>
      <c r="BJ63" s="854" t="s">
        <v>396</v>
      </c>
      <c r="BK63" s="849"/>
      <c r="BL63" s="849"/>
      <c r="BM63" s="849"/>
      <c r="BN63" s="855"/>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424</v>
      </c>
      <c r="B66" s="730"/>
      <c r="C66" s="730"/>
      <c r="D66" s="730"/>
      <c r="E66" s="730"/>
      <c r="F66" s="730"/>
      <c r="G66" s="730"/>
      <c r="H66" s="730"/>
      <c r="I66" s="730"/>
      <c r="J66" s="730"/>
      <c r="K66" s="730"/>
      <c r="L66" s="730"/>
      <c r="M66" s="730"/>
      <c r="N66" s="730"/>
      <c r="O66" s="730"/>
      <c r="P66" s="731"/>
      <c r="Q66" s="725" t="s">
        <v>425</v>
      </c>
      <c r="R66" s="721"/>
      <c r="S66" s="721"/>
      <c r="T66" s="721"/>
      <c r="U66" s="722"/>
      <c r="V66" s="725" t="s">
        <v>426</v>
      </c>
      <c r="W66" s="721"/>
      <c r="X66" s="721"/>
      <c r="Y66" s="721"/>
      <c r="Z66" s="722"/>
      <c r="AA66" s="725" t="s">
        <v>427</v>
      </c>
      <c r="AB66" s="721"/>
      <c r="AC66" s="721"/>
      <c r="AD66" s="721"/>
      <c r="AE66" s="722"/>
      <c r="AF66" s="856" t="s">
        <v>428</v>
      </c>
      <c r="AG66" s="815"/>
      <c r="AH66" s="815"/>
      <c r="AI66" s="815"/>
      <c r="AJ66" s="857"/>
      <c r="AK66" s="725" t="s">
        <v>429</v>
      </c>
      <c r="AL66" s="730"/>
      <c r="AM66" s="730"/>
      <c r="AN66" s="730"/>
      <c r="AO66" s="731"/>
      <c r="AP66" s="725" t="s">
        <v>430</v>
      </c>
      <c r="AQ66" s="721"/>
      <c r="AR66" s="721"/>
      <c r="AS66" s="721"/>
      <c r="AT66" s="722"/>
      <c r="AU66" s="725" t="s">
        <v>431</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8"/>
      <c r="AG67" s="818"/>
      <c r="AH67" s="818"/>
      <c r="AI67" s="818"/>
      <c r="AJ67" s="859"/>
      <c r="AK67" s="860"/>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592</v>
      </c>
      <c r="C68" s="872"/>
      <c r="D68" s="872"/>
      <c r="E68" s="872"/>
      <c r="F68" s="872"/>
      <c r="G68" s="872"/>
      <c r="H68" s="872"/>
      <c r="I68" s="872"/>
      <c r="J68" s="872"/>
      <c r="K68" s="872"/>
      <c r="L68" s="872"/>
      <c r="M68" s="872"/>
      <c r="N68" s="872"/>
      <c r="O68" s="872"/>
      <c r="P68" s="873"/>
      <c r="Q68" s="874">
        <v>12629</v>
      </c>
      <c r="R68" s="868"/>
      <c r="S68" s="868"/>
      <c r="T68" s="868"/>
      <c r="U68" s="868"/>
      <c r="V68" s="868">
        <v>12063</v>
      </c>
      <c r="W68" s="868"/>
      <c r="X68" s="868"/>
      <c r="Y68" s="868"/>
      <c r="Z68" s="868"/>
      <c r="AA68" s="868">
        <v>566</v>
      </c>
      <c r="AB68" s="868"/>
      <c r="AC68" s="868"/>
      <c r="AD68" s="868"/>
      <c r="AE68" s="868"/>
      <c r="AF68" s="868">
        <v>566</v>
      </c>
      <c r="AG68" s="868"/>
      <c r="AH68" s="868"/>
      <c r="AI68" s="868"/>
      <c r="AJ68" s="868"/>
      <c r="AK68" s="868">
        <v>2179</v>
      </c>
      <c r="AL68" s="868"/>
      <c r="AM68" s="868"/>
      <c r="AN68" s="868"/>
      <c r="AO68" s="868"/>
      <c r="AP68" s="868" t="s">
        <v>591</v>
      </c>
      <c r="AQ68" s="868"/>
      <c r="AR68" s="868"/>
      <c r="AS68" s="868"/>
      <c r="AT68" s="868"/>
      <c r="AU68" s="868" t="s">
        <v>591</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593</v>
      </c>
      <c r="C69" s="876"/>
      <c r="D69" s="876"/>
      <c r="E69" s="876"/>
      <c r="F69" s="876"/>
      <c r="G69" s="876"/>
      <c r="H69" s="876"/>
      <c r="I69" s="876"/>
      <c r="J69" s="876"/>
      <c r="K69" s="876"/>
      <c r="L69" s="876"/>
      <c r="M69" s="876"/>
      <c r="N69" s="876"/>
      <c r="O69" s="876"/>
      <c r="P69" s="877"/>
      <c r="Q69" s="878">
        <v>865</v>
      </c>
      <c r="R69" s="830"/>
      <c r="S69" s="830"/>
      <c r="T69" s="830"/>
      <c r="U69" s="830"/>
      <c r="V69" s="830">
        <v>863</v>
      </c>
      <c r="W69" s="830"/>
      <c r="X69" s="830"/>
      <c r="Y69" s="830"/>
      <c r="Z69" s="830"/>
      <c r="AA69" s="830">
        <v>2</v>
      </c>
      <c r="AB69" s="830"/>
      <c r="AC69" s="830"/>
      <c r="AD69" s="830"/>
      <c r="AE69" s="830"/>
      <c r="AF69" s="830">
        <v>2</v>
      </c>
      <c r="AG69" s="830"/>
      <c r="AH69" s="830"/>
      <c r="AI69" s="830"/>
      <c r="AJ69" s="830"/>
      <c r="AK69" s="830">
        <v>2</v>
      </c>
      <c r="AL69" s="830"/>
      <c r="AM69" s="830"/>
      <c r="AN69" s="830"/>
      <c r="AO69" s="830"/>
      <c r="AP69" s="830" t="s">
        <v>591</v>
      </c>
      <c r="AQ69" s="830"/>
      <c r="AR69" s="830"/>
      <c r="AS69" s="830"/>
      <c r="AT69" s="830"/>
      <c r="AU69" s="830" t="s">
        <v>591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594</v>
      </c>
      <c r="C70" s="876"/>
      <c r="D70" s="876"/>
      <c r="E70" s="876"/>
      <c r="F70" s="876"/>
      <c r="G70" s="876"/>
      <c r="H70" s="876"/>
      <c r="I70" s="876"/>
      <c r="J70" s="876"/>
      <c r="K70" s="876"/>
      <c r="L70" s="876"/>
      <c r="M70" s="876"/>
      <c r="N70" s="876"/>
      <c r="O70" s="876"/>
      <c r="P70" s="877"/>
      <c r="Q70" s="878">
        <v>2111</v>
      </c>
      <c r="R70" s="830"/>
      <c r="S70" s="830"/>
      <c r="T70" s="830"/>
      <c r="U70" s="830"/>
      <c r="V70" s="830">
        <v>2075</v>
      </c>
      <c r="W70" s="830"/>
      <c r="X70" s="830"/>
      <c r="Y70" s="830"/>
      <c r="Z70" s="830"/>
      <c r="AA70" s="830">
        <v>35</v>
      </c>
      <c r="AB70" s="830"/>
      <c r="AC70" s="830"/>
      <c r="AD70" s="830"/>
      <c r="AE70" s="830"/>
      <c r="AF70" s="830">
        <v>35</v>
      </c>
      <c r="AG70" s="830"/>
      <c r="AH70" s="830"/>
      <c r="AI70" s="830"/>
      <c r="AJ70" s="830"/>
      <c r="AK70" s="830">
        <v>19</v>
      </c>
      <c r="AL70" s="830"/>
      <c r="AM70" s="830"/>
      <c r="AN70" s="830"/>
      <c r="AO70" s="830"/>
      <c r="AP70" s="830">
        <v>91</v>
      </c>
      <c r="AQ70" s="830"/>
      <c r="AR70" s="830"/>
      <c r="AS70" s="830"/>
      <c r="AT70" s="830"/>
      <c r="AU70" s="830">
        <v>77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5" t="s">
        <v>595</v>
      </c>
      <c r="C71" s="876"/>
      <c r="D71" s="876"/>
      <c r="E71" s="876"/>
      <c r="F71" s="876"/>
      <c r="G71" s="876"/>
      <c r="H71" s="876"/>
      <c r="I71" s="876"/>
      <c r="J71" s="876"/>
      <c r="K71" s="876"/>
      <c r="L71" s="876"/>
      <c r="M71" s="876"/>
      <c r="N71" s="876"/>
      <c r="O71" s="876"/>
      <c r="P71" s="877"/>
      <c r="Q71" s="878">
        <v>174</v>
      </c>
      <c r="R71" s="830"/>
      <c r="S71" s="830"/>
      <c r="T71" s="830"/>
      <c r="U71" s="830"/>
      <c r="V71" s="830">
        <v>171</v>
      </c>
      <c r="W71" s="830"/>
      <c r="X71" s="830"/>
      <c r="Y71" s="830"/>
      <c r="Z71" s="830"/>
      <c r="AA71" s="830">
        <v>3</v>
      </c>
      <c r="AB71" s="830"/>
      <c r="AC71" s="830"/>
      <c r="AD71" s="830"/>
      <c r="AE71" s="830"/>
      <c r="AF71" s="830">
        <v>3</v>
      </c>
      <c r="AG71" s="830"/>
      <c r="AH71" s="830"/>
      <c r="AI71" s="830"/>
      <c r="AJ71" s="830"/>
      <c r="AK71" s="830">
        <v>5</v>
      </c>
      <c r="AL71" s="830"/>
      <c r="AM71" s="830"/>
      <c r="AN71" s="830"/>
      <c r="AO71" s="830"/>
      <c r="AP71" s="830" t="s">
        <v>591</v>
      </c>
      <c r="AQ71" s="830"/>
      <c r="AR71" s="830"/>
      <c r="AS71" s="830"/>
      <c r="AT71" s="830"/>
      <c r="AU71" s="830" t="s">
        <v>591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5" t="s">
        <v>596</v>
      </c>
      <c r="C72" s="876"/>
      <c r="D72" s="876"/>
      <c r="E72" s="876"/>
      <c r="F72" s="876"/>
      <c r="G72" s="876"/>
      <c r="H72" s="876"/>
      <c r="I72" s="876"/>
      <c r="J72" s="876"/>
      <c r="K72" s="876"/>
      <c r="L72" s="876"/>
      <c r="M72" s="876"/>
      <c r="N72" s="876"/>
      <c r="O72" s="876"/>
      <c r="P72" s="877"/>
      <c r="Q72" s="878">
        <v>245</v>
      </c>
      <c r="R72" s="830"/>
      <c r="S72" s="830"/>
      <c r="T72" s="830"/>
      <c r="U72" s="830"/>
      <c r="V72" s="830">
        <v>185</v>
      </c>
      <c r="W72" s="830"/>
      <c r="X72" s="830"/>
      <c r="Y72" s="830"/>
      <c r="Z72" s="830"/>
      <c r="AA72" s="830">
        <v>61</v>
      </c>
      <c r="AB72" s="830"/>
      <c r="AC72" s="830"/>
      <c r="AD72" s="830"/>
      <c r="AE72" s="830"/>
      <c r="AF72" s="830">
        <v>61</v>
      </c>
      <c r="AG72" s="830"/>
      <c r="AH72" s="830"/>
      <c r="AI72" s="830"/>
      <c r="AJ72" s="830"/>
      <c r="AK72" s="830">
        <v>35</v>
      </c>
      <c r="AL72" s="830"/>
      <c r="AM72" s="830"/>
      <c r="AN72" s="830"/>
      <c r="AO72" s="830"/>
      <c r="AP72" s="830" t="s">
        <v>591</v>
      </c>
      <c r="AQ72" s="830"/>
      <c r="AR72" s="830"/>
      <c r="AS72" s="830"/>
      <c r="AT72" s="830"/>
      <c r="AU72" s="830" t="s">
        <v>591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5" t="s">
        <v>597</v>
      </c>
      <c r="C73" s="876"/>
      <c r="D73" s="876"/>
      <c r="E73" s="876"/>
      <c r="F73" s="876"/>
      <c r="G73" s="876"/>
      <c r="H73" s="876"/>
      <c r="I73" s="876"/>
      <c r="J73" s="876"/>
      <c r="K73" s="876"/>
      <c r="L73" s="876"/>
      <c r="M73" s="876"/>
      <c r="N73" s="876"/>
      <c r="O73" s="876"/>
      <c r="P73" s="877"/>
      <c r="Q73" s="878">
        <v>272540</v>
      </c>
      <c r="R73" s="830"/>
      <c r="S73" s="830"/>
      <c r="T73" s="830"/>
      <c r="U73" s="830"/>
      <c r="V73" s="830">
        <v>265731</v>
      </c>
      <c r="W73" s="830"/>
      <c r="X73" s="830"/>
      <c r="Y73" s="830"/>
      <c r="Z73" s="830"/>
      <c r="AA73" s="830">
        <v>6809</v>
      </c>
      <c r="AB73" s="830"/>
      <c r="AC73" s="830"/>
      <c r="AD73" s="830"/>
      <c r="AE73" s="830"/>
      <c r="AF73" s="830">
        <v>6809</v>
      </c>
      <c r="AG73" s="830"/>
      <c r="AH73" s="830"/>
      <c r="AI73" s="830"/>
      <c r="AJ73" s="830"/>
      <c r="AK73" s="830">
        <v>8222</v>
      </c>
      <c r="AL73" s="830"/>
      <c r="AM73" s="830"/>
      <c r="AN73" s="830"/>
      <c r="AO73" s="830"/>
      <c r="AP73" s="830" t="s">
        <v>591</v>
      </c>
      <c r="AQ73" s="830"/>
      <c r="AR73" s="830"/>
      <c r="AS73" s="830"/>
      <c r="AT73" s="830"/>
      <c r="AU73" s="830" t="s">
        <v>591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5"/>
      <c r="C75" s="876"/>
      <c r="D75" s="876"/>
      <c r="E75" s="876"/>
      <c r="F75" s="876"/>
      <c r="G75" s="876"/>
      <c r="H75" s="876"/>
      <c r="I75" s="876"/>
      <c r="J75" s="876"/>
      <c r="K75" s="876"/>
      <c r="L75" s="876"/>
      <c r="M75" s="876"/>
      <c r="N75" s="876"/>
      <c r="O75" s="876"/>
      <c r="P75" s="877"/>
      <c r="Q75" s="879"/>
      <c r="R75" s="880"/>
      <c r="S75" s="880"/>
      <c r="T75" s="880"/>
      <c r="U75" s="834"/>
      <c r="V75" s="881"/>
      <c r="W75" s="880"/>
      <c r="X75" s="880"/>
      <c r="Y75" s="880"/>
      <c r="Z75" s="834"/>
      <c r="AA75" s="881"/>
      <c r="AB75" s="880"/>
      <c r="AC75" s="880"/>
      <c r="AD75" s="880"/>
      <c r="AE75" s="834"/>
      <c r="AF75" s="881"/>
      <c r="AG75" s="880"/>
      <c r="AH75" s="880"/>
      <c r="AI75" s="880"/>
      <c r="AJ75" s="834"/>
      <c r="AK75" s="881"/>
      <c r="AL75" s="880"/>
      <c r="AM75" s="880"/>
      <c r="AN75" s="880"/>
      <c r="AO75" s="834"/>
      <c r="AP75" s="881"/>
      <c r="AQ75" s="880"/>
      <c r="AR75" s="880"/>
      <c r="AS75" s="880"/>
      <c r="AT75" s="834"/>
      <c r="AU75" s="881"/>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c r="C76" s="876"/>
      <c r="D76" s="876"/>
      <c r="E76" s="876"/>
      <c r="F76" s="876"/>
      <c r="G76" s="876"/>
      <c r="H76" s="876"/>
      <c r="I76" s="876"/>
      <c r="J76" s="876"/>
      <c r="K76" s="876"/>
      <c r="L76" s="876"/>
      <c r="M76" s="876"/>
      <c r="N76" s="876"/>
      <c r="O76" s="876"/>
      <c r="P76" s="877"/>
      <c r="Q76" s="879"/>
      <c r="R76" s="880"/>
      <c r="S76" s="880"/>
      <c r="T76" s="880"/>
      <c r="U76" s="834"/>
      <c r="V76" s="881"/>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c r="C77" s="876"/>
      <c r="D77" s="876"/>
      <c r="E77" s="876"/>
      <c r="F77" s="876"/>
      <c r="G77" s="876"/>
      <c r="H77" s="876"/>
      <c r="I77" s="876"/>
      <c r="J77" s="876"/>
      <c r="K77" s="876"/>
      <c r="L77" s="876"/>
      <c r="M77" s="876"/>
      <c r="N77" s="876"/>
      <c r="O77" s="876"/>
      <c r="P77" s="877"/>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394</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SUM(AF68:AJ73)</f>
        <v>7476</v>
      </c>
      <c r="AG88" s="844"/>
      <c r="AH88" s="844"/>
      <c r="AI88" s="844"/>
      <c r="AJ88" s="844"/>
      <c r="AK88" s="841"/>
      <c r="AL88" s="841"/>
      <c r="AM88" s="841"/>
      <c r="AN88" s="841"/>
      <c r="AO88" s="841"/>
      <c r="AP88" s="844">
        <f>SUM(AP68:AT73)</f>
        <v>91</v>
      </c>
      <c r="AQ88" s="844"/>
      <c r="AR88" s="844"/>
      <c r="AS88" s="844"/>
      <c r="AT88" s="844"/>
      <c r="AU88" s="844">
        <f>SUM(AU68:AY73)</f>
        <v>77</v>
      </c>
      <c r="AV88" s="844"/>
      <c r="AW88" s="844"/>
      <c r="AX88" s="844"/>
      <c r="AY88" s="844"/>
      <c r="AZ88" s="852"/>
      <c r="BA88" s="852"/>
      <c r="BB88" s="852"/>
      <c r="BC88" s="852"/>
      <c r="BD88" s="853"/>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433</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f>SUM(CR7:CV8)</f>
        <v>370</v>
      </c>
      <c r="CS102" s="849"/>
      <c r="CT102" s="849"/>
      <c r="CU102" s="849"/>
      <c r="CV102" s="893"/>
      <c r="CW102" s="892">
        <f>SUM(CW7:DA8)</f>
        <v>22</v>
      </c>
      <c r="CX102" s="849"/>
      <c r="CY102" s="849"/>
      <c r="CZ102" s="849"/>
      <c r="DA102" s="893"/>
      <c r="DB102" s="892" t="s">
        <v>591</v>
      </c>
      <c r="DC102" s="849"/>
      <c r="DD102" s="849"/>
      <c r="DE102" s="849"/>
      <c r="DF102" s="893"/>
      <c r="DG102" s="892" t="s">
        <v>591</v>
      </c>
      <c r="DH102" s="849"/>
      <c r="DI102" s="849"/>
      <c r="DJ102" s="849"/>
      <c r="DK102" s="893"/>
      <c r="DL102" s="892" t="s">
        <v>591</v>
      </c>
      <c r="DM102" s="849"/>
      <c r="DN102" s="849"/>
      <c r="DO102" s="849"/>
      <c r="DP102" s="893"/>
      <c r="DQ102" s="892" t="s">
        <v>591</v>
      </c>
      <c r="DR102" s="849"/>
      <c r="DS102" s="849"/>
      <c r="DT102" s="849"/>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440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441</v>
      </c>
      <c r="AB109" s="895"/>
      <c r="AC109" s="895"/>
      <c r="AD109" s="895"/>
      <c r="AE109" s="896"/>
      <c r="AF109" s="894" t="s">
        <v>442</v>
      </c>
      <c r="AG109" s="895"/>
      <c r="AH109" s="895"/>
      <c r="AI109" s="895"/>
      <c r="AJ109" s="896"/>
      <c r="AK109" s="894" t="s">
        <v>312</v>
      </c>
      <c r="AL109" s="895"/>
      <c r="AM109" s="895"/>
      <c r="AN109" s="895"/>
      <c r="AO109" s="896"/>
      <c r="AP109" s="894" t="s">
        <v>443</v>
      </c>
      <c r="AQ109" s="895"/>
      <c r="AR109" s="895"/>
      <c r="AS109" s="895"/>
      <c r="AT109" s="897"/>
      <c r="AU109" s="914" t="s">
        <v>440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441</v>
      </c>
      <c r="BR109" s="895"/>
      <c r="BS109" s="895"/>
      <c r="BT109" s="895"/>
      <c r="BU109" s="896"/>
      <c r="BV109" s="894" t="s">
        <v>442</v>
      </c>
      <c r="BW109" s="895"/>
      <c r="BX109" s="895"/>
      <c r="BY109" s="895"/>
      <c r="BZ109" s="896"/>
      <c r="CA109" s="894" t="s">
        <v>312</v>
      </c>
      <c r="CB109" s="895"/>
      <c r="CC109" s="895"/>
      <c r="CD109" s="895"/>
      <c r="CE109" s="896"/>
      <c r="CF109" s="915" t="s">
        <v>443</v>
      </c>
      <c r="CG109" s="915"/>
      <c r="CH109" s="915"/>
      <c r="CI109" s="915"/>
      <c r="CJ109" s="915"/>
      <c r="CK109" s="894" t="s">
        <v>444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441</v>
      </c>
      <c r="DH109" s="895"/>
      <c r="DI109" s="895"/>
      <c r="DJ109" s="895"/>
      <c r="DK109" s="896"/>
      <c r="DL109" s="894" t="s">
        <v>442</v>
      </c>
      <c r="DM109" s="895"/>
      <c r="DN109" s="895"/>
      <c r="DO109" s="895"/>
      <c r="DP109" s="896"/>
      <c r="DQ109" s="894" t="s">
        <v>312</v>
      </c>
      <c r="DR109" s="895"/>
      <c r="DS109" s="895"/>
      <c r="DT109" s="895"/>
      <c r="DU109" s="896"/>
      <c r="DV109" s="894" t="s">
        <v>443</v>
      </c>
      <c r="DW109" s="895"/>
      <c r="DX109" s="895"/>
      <c r="DY109" s="895"/>
      <c r="DZ109" s="897"/>
    </row>
    <row r="110" spans="1:131" s="230" customFormat="1" ht="26.25" customHeight="1" x14ac:dyDescent="0.15">
      <c r="A110" s="898" t="s">
        <v>445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3308094</v>
      </c>
      <c r="AB110" s="902"/>
      <c r="AC110" s="902"/>
      <c r="AD110" s="902"/>
      <c r="AE110" s="903"/>
      <c r="AF110" s="904">
        <v>3475344</v>
      </c>
      <c r="AG110" s="902"/>
      <c r="AH110" s="902"/>
      <c r="AI110" s="902"/>
      <c r="AJ110" s="903"/>
      <c r="AK110" s="904">
        <v>3243465</v>
      </c>
      <c r="AL110" s="902"/>
      <c r="AM110" s="902"/>
      <c r="AN110" s="902"/>
      <c r="AO110" s="903"/>
      <c r="AP110" s="905">
        <v>20.399999999999999</v>
      </c>
      <c r="AQ110" s="906"/>
      <c r="AR110" s="906"/>
      <c r="AS110" s="906"/>
      <c r="AT110" s="907"/>
      <c r="AU110" s="908" t="s">
        <v>75</v>
      </c>
      <c r="AV110" s="909"/>
      <c r="AW110" s="909"/>
      <c r="AX110" s="909"/>
      <c r="AY110" s="909"/>
      <c r="AZ110" s="931" t="s">
        <v>446</v>
      </c>
      <c r="BA110" s="899"/>
      <c r="BB110" s="899"/>
      <c r="BC110" s="899"/>
      <c r="BD110" s="899"/>
      <c r="BE110" s="899"/>
      <c r="BF110" s="899"/>
      <c r="BG110" s="899"/>
      <c r="BH110" s="899"/>
      <c r="BI110" s="899"/>
      <c r="BJ110" s="899"/>
      <c r="BK110" s="899"/>
      <c r="BL110" s="899"/>
      <c r="BM110" s="899"/>
      <c r="BN110" s="899"/>
      <c r="BO110" s="899"/>
      <c r="BP110" s="900"/>
      <c r="BQ110" s="932">
        <v>39574192</v>
      </c>
      <c r="BR110" s="933"/>
      <c r="BS110" s="933"/>
      <c r="BT110" s="933"/>
      <c r="BU110" s="933"/>
      <c r="BV110" s="933">
        <v>30643361</v>
      </c>
      <c r="BW110" s="933"/>
      <c r="BX110" s="933"/>
      <c r="BY110" s="933"/>
      <c r="BZ110" s="933"/>
      <c r="CA110" s="933">
        <v>30257493</v>
      </c>
      <c r="CB110" s="933"/>
      <c r="CC110" s="933"/>
      <c r="CD110" s="933"/>
      <c r="CE110" s="933"/>
      <c r="CF110" s="946">
        <v>189.9</v>
      </c>
      <c r="CG110" s="947"/>
      <c r="CH110" s="947"/>
      <c r="CI110" s="947"/>
      <c r="CJ110" s="947"/>
      <c r="CK110" s="948" t="s">
        <v>447</v>
      </c>
      <c r="CL110" s="949"/>
      <c r="CM110" s="931" t="s">
        <v>448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449</v>
      </c>
      <c r="DH110" s="933"/>
      <c r="DI110" s="933"/>
      <c r="DJ110" s="933"/>
      <c r="DK110" s="933"/>
      <c r="DL110" s="933" t="s">
        <v>449</v>
      </c>
      <c r="DM110" s="933"/>
      <c r="DN110" s="933"/>
      <c r="DO110" s="933"/>
      <c r="DP110" s="933"/>
      <c r="DQ110" s="933" t="s">
        <v>140</v>
      </c>
      <c r="DR110" s="933"/>
      <c r="DS110" s="933"/>
      <c r="DT110" s="933"/>
      <c r="DU110" s="933"/>
      <c r="DV110" s="934" t="s">
        <v>140</v>
      </c>
      <c r="DW110" s="934"/>
      <c r="DX110" s="934"/>
      <c r="DY110" s="934"/>
      <c r="DZ110" s="935"/>
    </row>
    <row r="111" spans="1:131" s="230" customFormat="1" ht="26.25" customHeight="1" x14ac:dyDescent="0.15">
      <c r="A111" s="936" t="s">
        <v>450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140</v>
      </c>
      <c r="AB111" s="940"/>
      <c r="AC111" s="940"/>
      <c r="AD111" s="940"/>
      <c r="AE111" s="941"/>
      <c r="AF111" s="942" t="s">
        <v>140</v>
      </c>
      <c r="AG111" s="940"/>
      <c r="AH111" s="940"/>
      <c r="AI111" s="940"/>
      <c r="AJ111" s="941"/>
      <c r="AK111" s="942" t="s">
        <v>449</v>
      </c>
      <c r="AL111" s="940"/>
      <c r="AM111" s="940"/>
      <c r="AN111" s="940"/>
      <c r="AO111" s="941"/>
      <c r="AP111" s="943" t="s">
        <v>140</v>
      </c>
      <c r="AQ111" s="944"/>
      <c r="AR111" s="944"/>
      <c r="AS111" s="944"/>
      <c r="AT111" s="945"/>
      <c r="AU111" s="910"/>
      <c r="AV111" s="911"/>
      <c r="AW111" s="911"/>
      <c r="AX111" s="911"/>
      <c r="AY111" s="911"/>
      <c r="AZ111" s="924" t="s">
        <v>451</v>
      </c>
      <c r="BA111" s="925"/>
      <c r="BB111" s="925"/>
      <c r="BC111" s="925"/>
      <c r="BD111" s="925"/>
      <c r="BE111" s="925"/>
      <c r="BF111" s="925"/>
      <c r="BG111" s="925"/>
      <c r="BH111" s="925"/>
      <c r="BI111" s="925"/>
      <c r="BJ111" s="925"/>
      <c r="BK111" s="925"/>
      <c r="BL111" s="925"/>
      <c r="BM111" s="925"/>
      <c r="BN111" s="925"/>
      <c r="BO111" s="925"/>
      <c r="BP111" s="926"/>
      <c r="BQ111" s="927" t="s">
        <v>140</v>
      </c>
      <c r="BR111" s="928"/>
      <c r="BS111" s="928"/>
      <c r="BT111" s="928"/>
      <c r="BU111" s="928"/>
      <c r="BV111" s="928" t="s">
        <v>449</v>
      </c>
      <c r="BW111" s="928"/>
      <c r="BX111" s="928"/>
      <c r="BY111" s="928"/>
      <c r="BZ111" s="928"/>
      <c r="CA111" s="928" t="s">
        <v>452</v>
      </c>
      <c r="CB111" s="928"/>
      <c r="CC111" s="928"/>
      <c r="CD111" s="928"/>
      <c r="CE111" s="928"/>
      <c r="CF111" s="922" t="s">
        <v>140</v>
      </c>
      <c r="CG111" s="923"/>
      <c r="CH111" s="923"/>
      <c r="CI111" s="923"/>
      <c r="CJ111" s="923"/>
      <c r="CK111" s="950"/>
      <c r="CL111" s="951"/>
      <c r="CM111" s="924" t="s">
        <v>453</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140</v>
      </c>
      <c r="DH111" s="928"/>
      <c r="DI111" s="928"/>
      <c r="DJ111" s="928"/>
      <c r="DK111" s="928"/>
      <c r="DL111" s="928" t="s">
        <v>140</v>
      </c>
      <c r="DM111" s="928"/>
      <c r="DN111" s="928"/>
      <c r="DO111" s="928"/>
      <c r="DP111" s="928"/>
      <c r="DQ111" s="928" t="s">
        <v>449</v>
      </c>
      <c r="DR111" s="928"/>
      <c r="DS111" s="928"/>
      <c r="DT111" s="928"/>
      <c r="DU111" s="928"/>
      <c r="DV111" s="929" t="s">
        <v>454</v>
      </c>
      <c r="DW111" s="929"/>
      <c r="DX111" s="929"/>
      <c r="DY111" s="929"/>
      <c r="DZ111" s="930"/>
    </row>
    <row r="112" spans="1:131" s="230" customFormat="1" ht="26.25" customHeight="1" x14ac:dyDescent="0.15">
      <c r="A112" s="954" t="s">
        <v>455</v>
      </c>
      <c r="B112" s="955"/>
      <c r="C112" s="925" t="s">
        <v>456</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140</v>
      </c>
      <c r="AB112" s="961"/>
      <c r="AC112" s="961"/>
      <c r="AD112" s="961"/>
      <c r="AE112" s="962"/>
      <c r="AF112" s="963" t="s">
        <v>140</v>
      </c>
      <c r="AG112" s="961"/>
      <c r="AH112" s="961"/>
      <c r="AI112" s="961"/>
      <c r="AJ112" s="962"/>
      <c r="AK112" s="963" t="s">
        <v>449</v>
      </c>
      <c r="AL112" s="961"/>
      <c r="AM112" s="961"/>
      <c r="AN112" s="961"/>
      <c r="AO112" s="962"/>
      <c r="AP112" s="964" t="s">
        <v>140</v>
      </c>
      <c r="AQ112" s="965"/>
      <c r="AR112" s="965"/>
      <c r="AS112" s="965"/>
      <c r="AT112" s="966"/>
      <c r="AU112" s="910"/>
      <c r="AV112" s="911"/>
      <c r="AW112" s="911"/>
      <c r="AX112" s="911"/>
      <c r="AY112" s="911"/>
      <c r="AZ112" s="924" t="s">
        <v>457</v>
      </c>
      <c r="BA112" s="925"/>
      <c r="BB112" s="925"/>
      <c r="BC112" s="925"/>
      <c r="BD112" s="925"/>
      <c r="BE112" s="925"/>
      <c r="BF112" s="925"/>
      <c r="BG112" s="925"/>
      <c r="BH112" s="925"/>
      <c r="BI112" s="925"/>
      <c r="BJ112" s="925"/>
      <c r="BK112" s="925"/>
      <c r="BL112" s="925"/>
      <c r="BM112" s="925"/>
      <c r="BN112" s="925"/>
      <c r="BO112" s="925"/>
      <c r="BP112" s="926"/>
      <c r="BQ112" s="927">
        <v>12232983</v>
      </c>
      <c r="BR112" s="928"/>
      <c r="BS112" s="928"/>
      <c r="BT112" s="928"/>
      <c r="BU112" s="928"/>
      <c r="BV112" s="928">
        <v>11438182</v>
      </c>
      <c r="BW112" s="928"/>
      <c r="BX112" s="928"/>
      <c r="BY112" s="928"/>
      <c r="BZ112" s="928"/>
      <c r="CA112" s="928">
        <v>10453295</v>
      </c>
      <c r="CB112" s="928"/>
      <c r="CC112" s="928"/>
      <c r="CD112" s="928"/>
      <c r="CE112" s="928"/>
      <c r="CF112" s="922">
        <v>65.599999999999994</v>
      </c>
      <c r="CG112" s="923"/>
      <c r="CH112" s="923"/>
      <c r="CI112" s="923"/>
      <c r="CJ112" s="923"/>
      <c r="CK112" s="950"/>
      <c r="CL112" s="951"/>
      <c r="CM112" s="924" t="s">
        <v>458</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452</v>
      </c>
      <c r="DH112" s="928"/>
      <c r="DI112" s="928"/>
      <c r="DJ112" s="928"/>
      <c r="DK112" s="928"/>
      <c r="DL112" s="928" t="s">
        <v>449</v>
      </c>
      <c r="DM112" s="928"/>
      <c r="DN112" s="928"/>
      <c r="DO112" s="928"/>
      <c r="DP112" s="928"/>
      <c r="DQ112" s="928" t="s">
        <v>449</v>
      </c>
      <c r="DR112" s="928"/>
      <c r="DS112" s="928"/>
      <c r="DT112" s="928"/>
      <c r="DU112" s="928"/>
      <c r="DV112" s="929" t="s">
        <v>140</v>
      </c>
      <c r="DW112" s="929"/>
      <c r="DX112" s="929"/>
      <c r="DY112" s="929"/>
      <c r="DZ112" s="930"/>
    </row>
    <row r="113" spans="1:130" s="230" customFormat="1" ht="26.25" customHeight="1" x14ac:dyDescent="0.15">
      <c r="A113" s="956"/>
      <c r="B113" s="957"/>
      <c r="C113" s="925" t="s">
        <v>459</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1112851</v>
      </c>
      <c r="AB113" s="940"/>
      <c r="AC113" s="940"/>
      <c r="AD113" s="940"/>
      <c r="AE113" s="941"/>
      <c r="AF113" s="942">
        <v>830628</v>
      </c>
      <c r="AG113" s="940"/>
      <c r="AH113" s="940"/>
      <c r="AI113" s="940"/>
      <c r="AJ113" s="941"/>
      <c r="AK113" s="942">
        <v>808034</v>
      </c>
      <c r="AL113" s="940"/>
      <c r="AM113" s="940"/>
      <c r="AN113" s="940"/>
      <c r="AO113" s="941"/>
      <c r="AP113" s="943">
        <v>5.0999999999999996</v>
      </c>
      <c r="AQ113" s="944"/>
      <c r="AR113" s="944"/>
      <c r="AS113" s="944"/>
      <c r="AT113" s="945"/>
      <c r="AU113" s="910"/>
      <c r="AV113" s="911"/>
      <c r="AW113" s="911"/>
      <c r="AX113" s="911"/>
      <c r="AY113" s="911"/>
      <c r="AZ113" s="924" t="s">
        <v>460</v>
      </c>
      <c r="BA113" s="925"/>
      <c r="BB113" s="925"/>
      <c r="BC113" s="925"/>
      <c r="BD113" s="925"/>
      <c r="BE113" s="925"/>
      <c r="BF113" s="925"/>
      <c r="BG113" s="925"/>
      <c r="BH113" s="925"/>
      <c r="BI113" s="925"/>
      <c r="BJ113" s="925"/>
      <c r="BK113" s="925"/>
      <c r="BL113" s="925"/>
      <c r="BM113" s="925"/>
      <c r="BN113" s="925"/>
      <c r="BO113" s="925"/>
      <c r="BP113" s="926"/>
      <c r="BQ113" s="927">
        <v>170720</v>
      </c>
      <c r="BR113" s="928"/>
      <c r="BS113" s="928"/>
      <c r="BT113" s="928"/>
      <c r="BU113" s="928"/>
      <c r="BV113" s="928">
        <v>117712</v>
      </c>
      <c r="BW113" s="928"/>
      <c r="BX113" s="928"/>
      <c r="BY113" s="928"/>
      <c r="BZ113" s="928"/>
      <c r="CA113" s="928">
        <v>76864</v>
      </c>
      <c r="CB113" s="928"/>
      <c r="CC113" s="928"/>
      <c r="CD113" s="928"/>
      <c r="CE113" s="928"/>
      <c r="CF113" s="922">
        <v>0.5</v>
      </c>
      <c r="CG113" s="923"/>
      <c r="CH113" s="923"/>
      <c r="CI113" s="923"/>
      <c r="CJ113" s="923"/>
      <c r="CK113" s="950"/>
      <c r="CL113" s="951"/>
      <c r="CM113" s="924" t="s">
        <v>461</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452</v>
      </c>
      <c r="DH113" s="961"/>
      <c r="DI113" s="961"/>
      <c r="DJ113" s="961"/>
      <c r="DK113" s="962"/>
      <c r="DL113" s="963" t="s">
        <v>140</v>
      </c>
      <c r="DM113" s="961"/>
      <c r="DN113" s="961"/>
      <c r="DO113" s="961"/>
      <c r="DP113" s="962"/>
      <c r="DQ113" s="963" t="s">
        <v>449</v>
      </c>
      <c r="DR113" s="961"/>
      <c r="DS113" s="961"/>
      <c r="DT113" s="961"/>
      <c r="DU113" s="962"/>
      <c r="DV113" s="964" t="s">
        <v>454</v>
      </c>
      <c r="DW113" s="965"/>
      <c r="DX113" s="965"/>
      <c r="DY113" s="965"/>
      <c r="DZ113" s="966"/>
    </row>
    <row r="114" spans="1:130" s="230" customFormat="1" ht="26.25" customHeight="1" x14ac:dyDescent="0.15">
      <c r="A114" s="956"/>
      <c r="B114" s="957"/>
      <c r="C114" s="925" t="s">
        <v>462</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64854</v>
      </c>
      <c r="AB114" s="961"/>
      <c r="AC114" s="961"/>
      <c r="AD114" s="961"/>
      <c r="AE114" s="962"/>
      <c r="AF114" s="963">
        <v>53034</v>
      </c>
      <c r="AG114" s="961"/>
      <c r="AH114" s="961"/>
      <c r="AI114" s="961"/>
      <c r="AJ114" s="962"/>
      <c r="AK114" s="963">
        <v>40867</v>
      </c>
      <c r="AL114" s="961"/>
      <c r="AM114" s="961"/>
      <c r="AN114" s="961"/>
      <c r="AO114" s="962"/>
      <c r="AP114" s="964">
        <v>0.3</v>
      </c>
      <c r="AQ114" s="965"/>
      <c r="AR114" s="965"/>
      <c r="AS114" s="965"/>
      <c r="AT114" s="966"/>
      <c r="AU114" s="910"/>
      <c r="AV114" s="911"/>
      <c r="AW114" s="911"/>
      <c r="AX114" s="911"/>
      <c r="AY114" s="911"/>
      <c r="AZ114" s="924" t="s">
        <v>463</v>
      </c>
      <c r="BA114" s="925"/>
      <c r="BB114" s="925"/>
      <c r="BC114" s="925"/>
      <c r="BD114" s="925"/>
      <c r="BE114" s="925"/>
      <c r="BF114" s="925"/>
      <c r="BG114" s="925"/>
      <c r="BH114" s="925"/>
      <c r="BI114" s="925"/>
      <c r="BJ114" s="925"/>
      <c r="BK114" s="925"/>
      <c r="BL114" s="925"/>
      <c r="BM114" s="925"/>
      <c r="BN114" s="925"/>
      <c r="BO114" s="925"/>
      <c r="BP114" s="926"/>
      <c r="BQ114" s="927">
        <v>4571310</v>
      </c>
      <c r="BR114" s="928"/>
      <c r="BS114" s="928"/>
      <c r="BT114" s="928"/>
      <c r="BU114" s="928"/>
      <c r="BV114" s="928">
        <v>4642989</v>
      </c>
      <c r="BW114" s="928"/>
      <c r="BX114" s="928"/>
      <c r="BY114" s="928"/>
      <c r="BZ114" s="928"/>
      <c r="CA114" s="928">
        <v>4256877</v>
      </c>
      <c r="CB114" s="928"/>
      <c r="CC114" s="928"/>
      <c r="CD114" s="928"/>
      <c r="CE114" s="928"/>
      <c r="CF114" s="922">
        <v>26.7</v>
      </c>
      <c r="CG114" s="923"/>
      <c r="CH114" s="923"/>
      <c r="CI114" s="923"/>
      <c r="CJ114" s="923"/>
      <c r="CK114" s="950"/>
      <c r="CL114" s="951"/>
      <c r="CM114" s="924" t="s">
        <v>464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140</v>
      </c>
      <c r="DH114" s="961"/>
      <c r="DI114" s="961"/>
      <c r="DJ114" s="961"/>
      <c r="DK114" s="962"/>
      <c r="DL114" s="963" t="s">
        <v>140</v>
      </c>
      <c r="DM114" s="961"/>
      <c r="DN114" s="961"/>
      <c r="DO114" s="961"/>
      <c r="DP114" s="962"/>
      <c r="DQ114" s="963" t="s">
        <v>140</v>
      </c>
      <c r="DR114" s="961"/>
      <c r="DS114" s="961"/>
      <c r="DT114" s="961"/>
      <c r="DU114" s="962"/>
      <c r="DV114" s="964" t="s">
        <v>449</v>
      </c>
      <c r="DW114" s="965"/>
      <c r="DX114" s="965"/>
      <c r="DY114" s="965"/>
      <c r="DZ114" s="966"/>
    </row>
    <row r="115" spans="1:130" s="230" customFormat="1" ht="26.25" customHeight="1" x14ac:dyDescent="0.15">
      <c r="A115" s="956"/>
      <c r="B115" s="957"/>
      <c r="C115" s="925" t="s">
        <v>465</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150</v>
      </c>
      <c r="AB115" s="940"/>
      <c r="AC115" s="940"/>
      <c r="AD115" s="940"/>
      <c r="AE115" s="941"/>
      <c r="AF115" s="942">
        <v>1148</v>
      </c>
      <c r="AG115" s="940"/>
      <c r="AH115" s="940"/>
      <c r="AI115" s="940"/>
      <c r="AJ115" s="941"/>
      <c r="AK115" s="942">
        <v>1142</v>
      </c>
      <c r="AL115" s="940"/>
      <c r="AM115" s="940"/>
      <c r="AN115" s="940"/>
      <c r="AO115" s="941"/>
      <c r="AP115" s="943">
        <v>0</v>
      </c>
      <c r="AQ115" s="944"/>
      <c r="AR115" s="944"/>
      <c r="AS115" s="944"/>
      <c r="AT115" s="945"/>
      <c r="AU115" s="910"/>
      <c r="AV115" s="911"/>
      <c r="AW115" s="911"/>
      <c r="AX115" s="911"/>
      <c r="AY115" s="911"/>
      <c r="AZ115" s="924" t="s">
        <v>466</v>
      </c>
      <c r="BA115" s="925"/>
      <c r="BB115" s="925"/>
      <c r="BC115" s="925"/>
      <c r="BD115" s="925"/>
      <c r="BE115" s="925"/>
      <c r="BF115" s="925"/>
      <c r="BG115" s="925"/>
      <c r="BH115" s="925"/>
      <c r="BI115" s="925"/>
      <c r="BJ115" s="925"/>
      <c r="BK115" s="925"/>
      <c r="BL115" s="925"/>
      <c r="BM115" s="925"/>
      <c r="BN115" s="925"/>
      <c r="BO115" s="925"/>
      <c r="BP115" s="926"/>
      <c r="BQ115" s="927">
        <v>18502</v>
      </c>
      <c r="BR115" s="928"/>
      <c r="BS115" s="928"/>
      <c r="BT115" s="928"/>
      <c r="BU115" s="928"/>
      <c r="BV115" s="928">
        <v>10256</v>
      </c>
      <c r="BW115" s="928"/>
      <c r="BX115" s="928"/>
      <c r="BY115" s="928"/>
      <c r="BZ115" s="928"/>
      <c r="CA115" s="928" t="s">
        <v>449</v>
      </c>
      <c r="CB115" s="928"/>
      <c r="CC115" s="928"/>
      <c r="CD115" s="928"/>
      <c r="CE115" s="928"/>
      <c r="CF115" s="922" t="s">
        <v>140</v>
      </c>
      <c r="CG115" s="923"/>
      <c r="CH115" s="923"/>
      <c r="CI115" s="923"/>
      <c r="CJ115" s="923"/>
      <c r="CK115" s="950"/>
      <c r="CL115" s="951"/>
      <c r="CM115" s="924" t="s">
        <v>467</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140</v>
      </c>
      <c r="DH115" s="961"/>
      <c r="DI115" s="961"/>
      <c r="DJ115" s="961"/>
      <c r="DK115" s="962"/>
      <c r="DL115" s="963" t="s">
        <v>140</v>
      </c>
      <c r="DM115" s="961"/>
      <c r="DN115" s="961"/>
      <c r="DO115" s="961"/>
      <c r="DP115" s="962"/>
      <c r="DQ115" s="963" t="s">
        <v>140</v>
      </c>
      <c r="DR115" s="961"/>
      <c r="DS115" s="961"/>
      <c r="DT115" s="961"/>
      <c r="DU115" s="962"/>
      <c r="DV115" s="964" t="s">
        <v>449</v>
      </c>
      <c r="DW115" s="965"/>
      <c r="DX115" s="965"/>
      <c r="DY115" s="965"/>
      <c r="DZ115" s="966"/>
    </row>
    <row r="116" spans="1:130" s="230" customFormat="1" ht="26.25" customHeight="1" x14ac:dyDescent="0.15">
      <c r="A116" s="958"/>
      <c r="B116" s="959"/>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140</v>
      </c>
      <c r="AB116" s="961"/>
      <c r="AC116" s="961"/>
      <c r="AD116" s="961"/>
      <c r="AE116" s="962"/>
      <c r="AF116" s="963" t="s">
        <v>449</v>
      </c>
      <c r="AG116" s="961"/>
      <c r="AH116" s="961"/>
      <c r="AI116" s="961"/>
      <c r="AJ116" s="962"/>
      <c r="AK116" s="963" t="s">
        <v>140</v>
      </c>
      <c r="AL116" s="961"/>
      <c r="AM116" s="961"/>
      <c r="AN116" s="961"/>
      <c r="AO116" s="962"/>
      <c r="AP116" s="964" t="s">
        <v>140</v>
      </c>
      <c r="AQ116" s="965"/>
      <c r="AR116" s="965"/>
      <c r="AS116" s="965"/>
      <c r="AT116" s="966"/>
      <c r="AU116" s="910"/>
      <c r="AV116" s="911"/>
      <c r="AW116" s="911"/>
      <c r="AX116" s="911"/>
      <c r="AY116" s="911"/>
      <c r="AZ116" s="969" t="s">
        <v>469</v>
      </c>
      <c r="BA116" s="970"/>
      <c r="BB116" s="970"/>
      <c r="BC116" s="970"/>
      <c r="BD116" s="970"/>
      <c r="BE116" s="970"/>
      <c r="BF116" s="970"/>
      <c r="BG116" s="970"/>
      <c r="BH116" s="970"/>
      <c r="BI116" s="970"/>
      <c r="BJ116" s="970"/>
      <c r="BK116" s="970"/>
      <c r="BL116" s="970"/>
      <c r="BM116" s="970"/>
      <c r="BN116" s="970"/>
      <c r="BO116" s="970"/>
      <c r="BP116" s="971"/>
      <c r="BQ116" s="927" t="s">
        <v>140</v>
      </c>
      <c r="BR116" s="928"/>
      <c r="BS116" s="928"/>
      <c r="BT116" s="928"/>
      <c r="BU116" s="928"/>
      <c r="BV116" s="928" t="s">
        <v>449</v>
      </c>
      <c r="BW116" s="928"/>
      <c r="BX116" s="928"/>
      <c r="BY116" s="928"/>
      <c r="BZ116" s="928"/>
      <c r="CA116" s="928" t="s">
        <v>449</v>
      </c>
      <c r="CB116" s="928"/>
      <c r="CC116" s="928"/>
      <c r="CD116" s="928"/>
      <c r="CE116" s="928"/>
      <c r="CF116" s="922" t="s">
        <v>449</v>
      </c>
      <c r="CG116" s="923"/>
      <c r="CH116" s="923"/>
      <c r="CI116" s="923"/>
      <c r="CJ116" s="923"/>
      <c r="CK116" s="950"/>
      <c r="CL116" s="951"/>
      <c r="CM116" s="924" t="s">
        <v>470</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140</v>
      </c>
      <c r="DH116" s="961"/>
      <c r="DI116" s="961"/>
      <c r="DJ116" s="961"/>
      <c r="DK116" s="962"/>
      <c r="DL116" s="963" t="s">
        <v>449</v>
      </c>
      <c r="DM116" s="961"/>
      <c r="DN116" s="961"/>
      <c r="DO116" s="961"/>
      <c r="DP116" s="962"/>
      <c r="DQ116" s="963" t="s">
        <v>449</v>
      </c>
      <c r="DR116" s="961"/>
      <c r="DS116" s="961"/>
      <c r="DT116" s="961"/>
      <c r="DU116" s="962"/>
      <c r="DV116" s="964" t="s">
        <v>449</v>
      </c>
      <c r="DW116" s="965"/>
      <c r="DX116" s="965"/>
      <c r="DY116" s="965"/>
      <c r="DZ116" s="966"/>
    </row>
    <row r="117" spans="1:130" s="230" customFormat="1" ht="26.25" customHeight="1" x14ac:dyDescent="0.15">
      <c r="A117" s="914" t="s">
        <v>190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471</v>
      </c>
      <c r="Z117" s="896"/>
      <c r="AA117" s="980">
        <v>4485949</v>
      </c>
      <c r="AB117" s="981"/>
      <c r="AC117" s="981"/>
      <c r="AD117" s="981"/>
      <c r="AE117" s="982"/>
      <c r="AF117" s="983">
        <v>4360154</v>
      </c>
      <c r="AG117" s="981"/>
      <c r="AH117" s="981"/>
      <c r="AI117" s="981"/>
      <c r="AJ117" s="982"/>
      <c r="AK117" s="983">
        <v>4093508</v>
      </c>
      <c r="AL117" s="981"/>
      <c r="AM117" s="981"/>
      <c r="AN117" s="981"/>
      <c r="AO117" s="982"/>
      <c r="AP117" s="984"/>
      <c r="AQ117" s="985"/>
      <c r="AR117" s="985"/>
      <c r="AS117" s="985"/>
      <c r="AT117" s="986"/>
      <c r="AU117" s="910"/>
      <c r="AV117" s="911"/>
      <c r="AW117" s="911"/>
      <c r="AX117" s="911"/>
      <c r="AY117" s="911"/>
      <c r="AZ117" s="976" t="s">
        <v>472</v>
      </c>
      <c r="BA117" s="977"/>
      <c r="BB117" s="977"/>
      <c r="BC117" s="977"/>
      <c r="BD117" s="977"/>
      <c r="BE117" s="977"/>
      <c r="BF117" s="977"/>
      <c r="BG117" s="977"/>
      <c r="BH117" s="977"/>
      <c r="BI117" s="977"/>
      <c r="BJ117" s="977"/>
      <c r="BK117" s="977"/>
      <c r="BL117" s="977"/>
      <c r="BM117" s="977"/>
      <c r="BN117" s="977"/>
      <c r="BO117" s="977"/>
      <c r="BP117" s="978"/>
      <c r="BQ117" s="927" t="s">
        <v>140</v>
      </c>
      <c r="BR117" s="928"/>
      <c r="BS117" s="928"/>
      <c r="BT117" s="928"/>
      <c r="BU117" s="928"/>
      <c r="BV117" s="928" t="s">
        <v>452</v>
      </c>
      <c r="BW117" s="928"/>
      <c r="BX117" s="928"/>
      <c r="BY117" s="928"/>
      <c r="BZ117" s="928"/>
      <c r="CA117" s="928" t="s">
        <v>140</v>
      </c>
      <c r="CB117" s="928"/>
      <c r="CC117" s="928"/>
      <c r="CD117" s="928"/>
      <c r="CE117" s="928"/>
      <c r="CF117" s="922" t="s">
        <v>449</v>
      </c>
      <c r="CG117" s="923"/>
      <c r="CH117" s="923"/>
      <c r="CI117" s="923"/>
      <c r="CJ117" s="923"/>
      <c r="CK117" s="950"/>
      <c r="CL117" s="951"/>
      <c r="CM117" s="924" t="s">
        <v>473</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449</v>
      </c>
      <c r="DH117" s="961"/>
      <c r="DI117" s="961"/>
      <c r="DJ117" s="961"/>
      <c r="DK117" s="962"/>
      <c r="DL117" s="963" t="s">
        <v>449</v>
      </c>
      <c r="DM117" s="961"/>
      <c r="DN117" s="961"/>
      <c r="DO117" s="961"/>
      <c r="DP117" s="962"/>
      <c r="DQ117" s="963" t="s">
        <v>452</v>
      </c>
      <c r="DR117" s="961"/>
      <c r="DS117" s="961"/>
      <c r="DT117" s="961"/>
      <c r="DU117" s="962"/>
      <c r="DV117" s="964" t="s">
        <v>140</v>
      </c>
      <c r="DW117" s="965"/>
      <c r="DX117" s="965"/>
      <c r="DY117" s="965"/>
      <c r="DZ117" s="966"/>
    </row>
    <row r="118" spans="1:130" s="230" customFormat="1" ht="26.25" customHeight="1" x14ac:dyDescent="0.15">
      <c r="A118" s="914" t="s">
        <v>444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441</v>
      </c>
      <c r="AB118" s="895"/>
      <c r="AC118" s="895"/>
      <c r="AD118" s="895"/>
      <c r="AE118" s="896"/>
      <c r="AF118" s="894" t="s">
        <v>442</v>
      </c>
      <c r="AG118" s="895"/>
      <c r="AH118" s="895"/>
      <c r="AI118" s="895"/>
      <c r="AJ118" s="896"/>
      <c r="AK118" s="894" t="s">
        <v>312</v>
      </c>
      <c r="AL118" s="895"/>
      <c r="AM118" s="895"/>
      <c r="AN118" s="895"/>
      <c r="AO118" s="896"/>
      <c r="AP118" s="972" t="s">
        <v>443</v>
      </c>
      <c r="AQ118" s="973"/>
      <c r="AR118" s="973"/>
      <c r="AS118" s="973"/>
      <c r="AT118" s="974"/>
      <c r="AU118" s="910"/>
      <c r="AV118" s="911"/>
      <c r="AW118" s="911"/>
      <c r="AX118" s="911"/>
      <c r="AY118" s="911"/>
      <c r="AZ118" s="975" t="s">
        <v>474</v>
      </c>
      <c r="BA118" s="967"/>
      <c r="BB118" s="967"/>
      <c r="BC118" s="967"/>
      <c r="BD118" s="967"/>
      <c r="BE118" s="967"/>
      <c r="BF118" s="967"/>
      <c r="BG118" s="967"/>
      <c r="BH118" s="967"/>
      <c r="BI118" s="967"/>
      <c r="BJ118" s="967"/>
      <c r="BK118" s="967"/>
      <c r="BL118" s="967"/>
      <c r="BM118" s="967"/>
      <c r="BN118" s="967"/>
      <c r="BO118" s="967"/>
      <c r="BP118" s="968"/>
      <c r="BQ118" s="1001" t="s">
        <v>449</v>
      </c>
      <c r="BR118" s="1002"/>
      <c r="BS118" s="1002"/>
      <c r="BT118" s="1002"/>
      <c r="BU118" s="1002"/>
      <c r="BV118" s="1002" t="s">
        <v>454</v>
      </c>
      <c r="BW118" s="1002"/>
      <c r="BX118" s="1002"/>
      <c r="BY118" s="1002"/>
      <c r="BZ118" s="1002"/>
      <c r="CA118" s="1002" t="s">
        <v>449</v>
      </c>
      <c r="CB118" s="1002"/>
      <c r="CC118" s="1002"/>
      <c r="CD118" s="1002"/>
      <c r="CE118" s="1002"/>
      <c r="CF118" s="922" t="s">
        <v>454</v>
      </c>
      <c r="CG118" s="923"/>
      <c r="CH118" s="923"/>
      <c r="CI118" s="923"/>
      <c r="CJ118" s="923"/>
      <c r="CK118" s="950"/>
      <c r="CL118" s="951"/>
      <c r="CM118" s="924" t="s">
        <v>475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140</v>
      </c>
      <c r="DH118" s="961"/>
      <c r="DI118" s="961"/>
      <c r="DJ118" s="961"/>
      <c r="DK118" s="962"/>
      <c r="DL118" s="963" t="s">
        <v>449</v>
      </c>
      <c r="DM118" s="961"/>
      <c r="DN118" s="961"/>
      <c r="DO118" s="961"/>
      <c r="DP118" s="962"/>
      <c r="DQ118" s="963" t="s">
        <v>140</v>
      </c>
      <c r="DR118" s="961"/>
      <c r="DS118" s="961"/>
      <c r="DT118" s="961"/>
      <c r="DU118" s="962"/>
      <c r="DV118" s="964" t="s">
        <v>449</v>
      </c>
      <c r="DW118" s="965"/>
      <c r="DX118" s="965"/>
      <c r="DY118" s="965"/>
      <c r="DZ118" s="966"/>
    </row>
    <row r="119" spans="1:130" s="230" customFormat="1" ht="26.25" customHeight="1" x14ac:dyDescent="0.15">
      <c r="A119" s="1064" t="s">
        <v>447</v>
      </c>
      <c r="B119" s="949"/>
      <c r="C119" s="931" t="s">
        <v>448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140</v>
      </c>
      <c r="AB119" s="902"/>
      <c r="AC119" s="902"/>
      <c r="AD119" s="902"/>
      <c r="AE119" s="903"/>
      <c r="AF119" s="904" t="s">
        <v>449</v>
      </c>
      <c r="AG119" s="902"/>
      <c r="AH119" s="902"/>
      <c r="AI119" s="902"/>
      <c r="AJ119" s="903"/>
      <c r="AK119" s="904" t="s">
        <v>454</v>
      </c>
      <c r="AL119" s="902"/>
      <c r="AM119" s="902"/>
      <c r="AN119" s="902"/>
      <c r="AO119" s="903"/>
      <c r="AP119" s="905" t="s">
        <v>140</v>
      </c>
      <c r="AQ119" s="906"/>
      <c r="AR119" s="906"/>
      <c r="AS119" s="906"/>
      <c r="AT119" s="907"/>
      <c r="AU119" s="912"/>
      <c r="AV119" s="913"/>
      <c r="AW119" s="913"/>
      <c r="AX119" s="913"/>
      <c r="AY119" s="913"/>
      <c r="AZ119" s="251" t="s">
        <v>190</v>
      </c>
      <c r="BA119" s="251"/>
      <c r="BB119" s="251"/>
      <c r="BC119" s="251"/>
      <c r="BD119" s="251"/>
      <c r="BE119" s="251"/>
      <c r="BF119" s="251"/>
      <c r="BG119" s="251"/>
      <c r="BH119" s="251"/>
      <c r="BI119" s="251"/>
      <c r="BJ119" s="251"/>
      <c r="BK119" s="251"/>
      <c r="BL119" s="251"/>
      <c r="BM119" s="251"/>
      <c r="BN119" s="251"/>
      <c r="BO119" s="979" t="s">
        <v>476</v>
      </c>
      <c r="BP119" s="1007"/>
      <c r="BQ119" s="1001">
        <v>56567707</v>
      </c>
      <c r="BR119" s="1002"/>
      <c r="BS119" s="1002"/>
      <c r="BT119" s="1002"/>
      <c r="BU119" s="1002"/>
      <c r="BV119" s="1002">
        <v>46852500</v>
      </c>
      <c r="BW119" s="1002"/>
      <c r="BX119" s="1002"/>
      <c r="BY119" s="1002"/>
      <c r="BZ119" s="1002"/>
      <c r="CA119" s="1002">
        <v>45044529</v>
      </c>
      <c r="CB119" s="1002"/>
      <c r="CC119" s="1002"/>
      <c r="CD119" s="1002"/>
      <c r="CE119" s="1002"/>
      <c r="CF119" s="1003"/>
      <c r="CG119" s="1004"/>
      <c r="CH119" s="1004"/>
      <c r="CI119" s="1004"/>
      <c r="CJ119" s="1005"/>
      <c r="CK119" s="952"/>
      <c r="CL119" s="953"/>
      <c r="CM119" s="975" t="s">
        <v>477</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449</v>
      </c>
      <c r="DH119" s="988"/>
      <c r="DI119" s="988"/>
      <c r="DJ119" s="988"/>
      <c r="DK119" s="989"/>
      <c r="DL119" s="987" t="s">
        <v>140</v>
      </c>
      <c r="DM119" s="988"/>
      <c r="DN119" s="988"/>
      <c r="DO119" s="988"/>
      <c r="DP119" s="989"/>
      <c r="DQ119" s="987" t="s">
        <v>449</v>
      </c>
      <c r="DR119" s="988"/>
      <c r="DS119" s="988"/>
      <c r="DT119" s="988"/>
      <c r="DU119" s="989"/>
      <c r="DV119" s="990" t="s">
        <v>449</v>
      </c>
      <c r="DW119" s="991"/>
      <c r="DX119" s="991"/>
      <c r="DY119" s="991"/>
      <c r="DZ119" s="992"/>
    </row>
    <row r="120" spans="1:130" s="230" customFormat="1" ht="26.25" customHeight="1" x14ac:dyDescent="0.15">
      <c r="A120" s="1065"/>
      <c r="B120" s="951"/>
      <c r="C120" s="924" t="s">
        <v>453</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449</v>
      </c>
      <c r="AB120" s="961"/>
      <c r="AC120" s="961"/>
      <c r="AD120" s="961"/>
      <c r="AE120" s="962"/>
      <c r="AF120" s="963" t="s">
        <v>454</v>
      </c>
      <c r="AG120" s="961"/>
      <c r="AH120" s="961"/>
      <c r="AI120" s="961"/>
      <c r="AJ120" s="962"/>
      <c r="AK120" s="963" t="s">
        <v>140</v>
      </c>
      <c r="AL120" s="961"/>
      <c r="AM120" s="961"/>
      <c r="AN120" s="961"/>
      <c r="AO120" s="962"/>
      <c r="AP120" s="964" t="s">
        <v>140</v>
      </c>
      <c r="AQ120" s="965"/>
      <c r="AR120" s="965"/>
      <c r="AS120" s="965"/>
      <c r="AT120" s="966"/>
      <c r="AU120" s="993" t="s">
        <v>478</v>
      </c>
      <c r="AV120" s="994"/>
      <c r="AW120" s="994"/>
      <c r="AX120" s="994"/>
      <c r="AY120" s="995"/>
      <c r="AZ120" s="931" t="s">
        <v>479</v>
      </c>
      <c r="BA120" s="899"/>
      <c r="BB120" s="899"/>
      <c r="BC120" s="899"/>
      <c r="BD120" s="899"/>
      <c r="BE120" s="899"/>
      <c r="BF120" s="899"/>
      <c r="BG120" s="899"/>
      <c r="BH120" s="899"/>
      <c r="BI120" s="899"/>
      <c r="BJ120" s="899"/>
      <c r="BK120" s="899"/>
      <c r="BL120" s="899"/>
      <c r="BM120" s="899"/>
      <c r="BN120" s="899"/>
      <c r="BO120" s="899"/>
      <c r="BP120" s="900"/>
      <c r="BQ120" s="932">
        <v>25409706</v>
      </c>
      <c r="BR120" s="933"/>
      <c r="BS120" s="933"/>
      <c r="BT120" s="933"/>
      <c r="BU120" s="933"/>
      <c r="BV120" s="933">
        <v>21057811</v>
      </c>
      <c r="BW120" s="933"/>
      <c r="BX120" s="933"/>
      <c r="BY120" s="933"/>
      <c r="BZ120" s="933"/>
      <c r="CA120" s="933">
        <v>23650220</v>
      </c>
      <c r="CB120" s="933"/>
      <c r="CC120" s="933"/>
      <c r="CD120" s="933"/>
      <c r="CE120" s="933"/>
      <c r="CF120" s="946">
        <v>148.4</v>
      </c>
      <c r="CG120" s="947"/>
      <c r="CH120" s="947"/>
      <c r="CI120" s="947"/>
      <c r="CJ120" s="947"/>
      <c r="CK120" s="1008" t="s">
        <v>480</v>
      </c>
      <c r="CL120" s="1009"/>
      <c r="CM120" s="1009"/>
      <c r="CN120" s="1009"/>
      <c r="CO120" s="1010"/>
      <c r="CP120" s="1016" t="s">
        <v>415</v>
      </c>
      <c r="CQ120" s="1017"/>
      <c r="CR120" s="1017"/>
      <c r="CS120" s="1017"/>
      <c r="CT120" s="1017"/>
      <c r="CU120" s="1017"/>
      <c r="CV120" s="1017"/>
      <c r="CW120" s="1017"/>
      <c r="CX120" s="1017"/>
      <c r="CY120" s="1017"/>
      <c r="CZ120" s="1017"/>
      <c r="DA120" s="1017"/>
      <c r="DB120" s="1017"/>
      <c r="DC120" s="1017"/>
      <c r="DD120" s="1017"/>
      <c r="DE120" s="1017"/>
      <c r="DF120" s="1018"/>
      <c r="DG120" s="932">
        <v>6594197</v>
      </c>
      <c r="DH120" s="933"/>
      <c r="DI120" s="933"/>
      <c r="DJ120" s="933"/>
      <c r="DK120" s="933"/>
      <c r="DL120" s="933">
        <v>6194920</v>
      </c>
      <c r="DM120" s="933"/>
      <c r="DN120" s="933"/>
      <c r="DO120" s="933"/>
      <c r="DP120" s="933"/>
      <c r="DQ120" s="933">
        <v>5534708</v>
      </c>
      <c r="DR120" s="933"/>
      <c r="DS120" s="933"/>
      <c r="DT120" s="933"/>
      <c r="DU120" s="933"/>
      <c r="DV120" s="934">
        <v>34.700000000000003</v>
      </c>
      <c r="DW120" s="934"/>
      <c r="DX120" s="934"/>
      <c r="DY120" s="934"/>
      <c r="DZ120" s="935"/>
    </row>
    <row r="121" spans="1:130" s="230" customFormat="1" ht="26.25" customHeight="1" x14ac:dyDescent="0.15">
      <c r="A121" s="1065"/>
      <c r="B121" s="951"/>
      <c r="C121" s="976" t="s">
        <v>481</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140</v>
      </c>
      <c r="AB121" s="961"/>
      <c r="AC121" s="961"/>
      <c r="AD121" s="961"/>
      <c r="AE121" s="962"/>
      <c r="AF121" s="963" t="s">
        <v>449</v>
      </c>
      <c r="AG121" s="961"/>
      <c r="AH121" s="961"/>
      <c r="AI121" s="961"/>
      <c r="AJ121" s="962"/>
      <c r="AK121" s="963" t="s">
        <v>140</v>
      </c>
      <c r="AL121" s="961"/>
      <c r="AM121" s="961"/>
      <c r="AN121" s="961"/>
      <c r="AO121" s="962"/>
      <c r="AP121" s="964" t="s">
        <v>449</v>
      </c>
      <c r="AQ121" s="965"/>
      <c r="AR121" s="965"/>
      <c r="AS121" s="965"/>
      <c r="AT121" s="966"/>
      <c r="AU121" s="996"/>
      <c r="AV121" s="997"/>
      <c r="AW121" s="997"/>
      <c r="AX121" s="997"/>
      <c r="AY121" s="998"/>
      <c r="AZ121" s="924" t="s">
        <v>482</v>
      </c>
      <c r="BA121" s="925"/>
      <c r="BB121" s="925"/>
      <c r="BC121" s="925"/>
      <c r="BD121" s="925"/>
      <c r="BE121" s="925"/>
      <c r="BF121" s="925"/>
      <c r="BG121" s="925"/>
      <c r="BH121" s="925"/>
      <c r="BI121" s="925"/>
      <c r="BJ121" s="925"/>
      <c r="BK121" s="925"/>
      <c r="BL121" s="925"/>
      <c r="BM121" s="925"/>
      <c r="BN121" s="925"/>
      <c r="BO121" s="925"/>
      <c r="BP121" s="926"/>
      <c r="BQ121" s="927">
        <v>8528609</v>
      </c>
      <c r="BR121" s="928"/>
      <c r="BS121" s="928"/>
      <c r="BT121" s="928"/>
      <c r="BU121" s="928"/>
      <c r="BV121" s="928">
        <v>2536719</v>
      </c>
      <c r="BW121" s="928"/>
      <c r="BX121" s="928"/>
      <c r="BY121" s="928"/>
      <c r="BZ121" s="928"/>
      <c r="CA121" s="928">
        <v>2708663</v>
      </c>
      <c r="CB121" s="928"/>
      <c r="CC121" s="928"/>
      <c r="CD121" s="928"/>
      <c r="CE121" s="928"/>
      <c r="CF121" s="922">
        <v>17</v>
      </c>
      <c r="CG121" s="923"/>
      <c r="CH121" s="923"/>
      <c r="CI121" s="923"/>
      <c r="CJ121" s="923"/>
      <c r="CK121" s="1011"/>
      <c r="CL121" s="1012"/>
      <c r="CM121" s="1012"/>
      <c r="CN121" s="1012"/>
      <c r="CO121" s="1013"/>
      <c r="CP121" s="1021" t="s">
        <v>483</v>
      </c>
      <c r="CQ121" s="1022"/>
      <c r="CR121" s="1022"/>
      <c r="CS121" s="1022"/>
      <c r="CT121" s="1022"/>
      <c r="CU121" s="1022"/>
      <c r="CV121" s="1022"/>
      <c r="CW121" s="1022"/>
      <c r="CX121" s="1022"/>
      <c r="CY121" s="1022"/>
      <c r="CZ121" s="1022"/>
      <c r="DA121" s="1022"/>
      <c r="DB121" s="1022"/>
      <c r="DC121" s="1022"/>
      <c r="DD121" s="1022"/>
      <c r="DE121" s="1022"/>
      <c r="DF121" s="1023"/>
      <c r="DG121" s="927">
        <v>3564687</v>
      </c>
      <c r="DH121" s="928"/>
      <c r="DI121" s="928"/>
      <c r="DJ121" s="928"/>
      <c r="DK121" s="928"/>
      <c r="DL121" s="928">
        <v>3245751</v>
      </c>
      <c r="DM121" s="928"/>
      <c r="DN121" s="928"/>
      <c r="DO121" s="928"/>
      <c r="DP121" s="928"/>
      <c r="DQ121" s="928">
        <v>3001049</v>
      </c>
      <c r="DR121" s="928"/>
      <c r="DS121" s="928"/>
      <c r="DT121" s="928"/>
      <c r="DU121" s="928"/>
      <c r="DV121" s="929">
        <v>18.8</v>
      </c>
      <c r="DW121" s="929"/>
      <c r="DX121" s="929"/>
      <c r="DY121" s="929"/>
      <c r="DZ121" s="930"/>
    </row>
    <row r="122" spans="1:130" s="230" customFormat="1" ht="26.25" customHeight="1" x14ac:dyDescent="0.15">
      <c r="A122" s="1065"/>
      <c r="B122" s="951"/>
      <c r="C122" s="924" t="s">
        <v>464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140</v>
      </c>
      <c r="AB122" s="961"/>
      <c r="AC122" s="961"/>
      <c r="AD122" s="961"/>
      <c r="AE122" s="962"/>
      <c r="AF122" s="963" t="s">
        <v>449</v>
      </c>
      <c r="AG122" s="961"/>
      <c r="AH122" s="961"/>
      <c r="AI122" s="961"/>
      <c r="AJ122" s="962"/>
      <c r="AK122" s="963" t="s">
        <v>452</v>
      </c>
      <c r="AL122" s="961"/>
      <c r="AM122" s="961"/>
      <c r="AN122" s="961"/>
      <c r="AO122" s="962"/>
      <c r="AP122" s="964" t="s">
        <v>449</v>
      </c>
      <c r="AQ122" s="965"/>
      <c r="AR122" s="965"/>
      <c r="AS122" s="965"/>
      <c r="AT122" s="966"/>
      <c r="AU122" s="996"/>
      <c r="AV122" s="997"/>
      <c r="AW122" s="997"/>
      <c r="AX122" s="997"/>
      <c r="AY122" s="998"/>
      <c r="AZ122" s="975" t="s">
        <v>484</v>
      </c>
      <c r="BA122" s="967"/>
      <c r="BB122" s="967"/>
      <c r="BC122" s="967"/>
      <c r="BD122" s="967"/>
      <c r="BE122" s="967"/>
      <c r="BF122" s="967"/>
      <c r="BG122" s="967"/>
      <c r="BH122" s="967"/>
      <c r="BI122" s="967"/>
      <c r="BJ122" s="967"/>
      <c r="BK122" s="967"/>
      <c r="BL122" s="967"/>
      <c r="BM122" s="967"/>
      <c r="BN122" s="967"/>
      <c r="BO122" s="967"/>
      <c r="BP122" s="968"/>
      <c r="BQ122" s="1001">
        <v>27474716</v>
      </c>
      <c r="BR122" s="1002"/>
      <c r="BS122" s="1002"/>
      <c r="BT122" s="1002"/>
      <c r="BU122" s="1002"/>
      <c r="BV122" s="1002">
        <v>27413310</v>
      </c>
      <c r="BW122" s="1002"/>
      <c r="BX122" s="1002"/>
      <c r="BY122" s="1002"/>
      <c r="BZ122" s="1002"/>
      <c r="CA122" s="1002">
        <v>26545787</v>
      </c>
      <c r="CB122" s="1002"/>
      <c r="CC122" s="1002"/>
      <c r="CD122" s="1002"/>
      <c r="CE122" s="1002"/>
      <c r="CF122" s="1019">
        <v>166.6</v>
      </c>
      <c r="CG122" s="1020"/>
      <c r="CH122" s="1020"/>
      <c r="CI122" s="1020"/>
      <c r="CJ122" s="1020"/>
      <c r="CK122" s="1011"/>
      <c r="CL122" s="1012"/>
      <c r="CM122" s="1012"/>
      <c r="CN122" s="1012"/>
      <c r="CO122" s="1013"/>
      <c r="CP122" s="1021" t="s">
        <v>485</v>
      </c>
      <c r="CQ122" s="1022"/>
      <c r="CR122" s="1022"/>
      <c r="CS122" s="1022"/>
      <c r="CT122" s="1022"/>
      <c r="CU122" s="1022"/>
      <c r="CV122" s="1022"/>
      <c r="CW122" s="1022"/>
      <c r="CX122" s="1022"/>
      <c r="CY122" s="1022"/>
      <c r="CZ122" s="1022"/>
      <c r="DA122" s="1022"/>
      <c r="DB122" s="1022"/>
      <c r="DC122" s="1022"/>
      <c r="DD122" s="1022"/>
      <c r="DE122" s="1022"/>
      <c r="DF122" s="1023"/>
      <c r="DG122" s="927">
        <v>911246</v>
      </c>
      <c r="DH122" s="928"/>
      <c r="DI122" s="928"/>
      <c r="DJ122" s="928"/>
      <c r="DK122" s="928"/>
      <c r="DL122" s="928">
        <v>888533</v>
      </c>
      <c r="DM122" s="928"/>
      <c r="DN122" s="928"/>
      <c r="DO122" s="928"/>
      <c r="DP122" s="928"/>
      <c r="DQ122" s="928">
        <v>825253</v>
      </c>
      <c r="DR122" s="928"/>
      <c r="DS122" s="928"/>
      <c r="DT122" s="928"/>
      <c r="DU122" s="928"/>
      <c r="DV122" s="929">
        <v>5.2</v>
      </c>
      <c r="DW122" s="929"/>
      <c r="DX122" s="929"/>
      <c r="DY122" s="929"/>
      <c r="DZ122" s="930"/>
    </row>
    <row r="123" spans="1:130" s="230" customFormat="1" ht="26.25" customHeight="1" x14ac:dyDescent="0.15">
      <c r="A123" s="1065"/>
      <c r="B123" s="951"/>
      <c r="C123" s="924" t="s">
        <v>470</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449</v>
      </c>
      <c r="AB123" s="961"/>
      <c r="AC123" s="961"/>
      <c r="AD123" s="961"/>
      <c r="AE123" s="962"/>
      <c r="AF123" s="963" t="s">
        <v>140</v>
      </c>
      <c r="AG123" s="961"/>
      <c r="AH123" s="961"/>
      <c r="AI123" s="961"/>
      <c r="AJ123" s="962"/>
      <c r="AK123" s="963" t="s">
        <v>452</v>
      </c>
      <c r="AL123" s="961"/>
      <c r="AM123" s="961"/>
      <c r="AN123" s="961"/>
      <c r="AO123" s="962"/>
      <c r="AP123" s="964" t="s">
        <v>449</v>
      </c>
      <c r="AQ123" s="965"/>
      <c r="AR123" s="965"/>
      <c r="AS123" s="965"/>
      <c r="AT123" s="966"/>
      <c r="AU123" s="999"/>
      <c r="AV123" s="1000"/>
      <c r="AW123" s="1000"/>
      <c r="AX123" s="1000"/>
      <c r="AY123" s="1000"/>
      <c r="AZ123" s="251" t="s">
        <v>190</v>
      </c>
      <c r="BA123" s="251"/>
      <c r="BB123" s="251"/>
      <c r="BC123" s="251"/>
      <c r="BD123" s="251"/>
      <c r="BE123" s="251"/>
      <c r="BF123" s="251"/>
      <c r="BG123" s="251"/>
      <c r="BH123" s="251"/>
      <c r="BI123" s="251"/>
      <c r="BJ123" s="251"/>
      <c r="BK123" s="251"/>
      <c r="BL123" s="251"/>
      <c r="BM123" s="251"/>
      <c r="BN123" s="251"/>
      <c r="BO123" s="979" t="s">
        <v>486</v>
      </c>
      <c r="BP123" s="1007"/>
      <c r="BQ123" s="1037">
        <v>61413031</v>
      </c>
      <c r="BR123" s="1038"/>
      <c r="BS123" s="1038"/>
      <c r="BT123" s="1038"/>
      <c r="BU123" s="1038"/>
      <c r="BV123" s="1038">
        <v>51007840</v>
      </c>
      <c r="BW123" s="1038"/>
      <c r="BX123" s="1038"/>
      <c r="BY123" s="1038"/>
      <c r="BZ123" s="1038"/>
      <c r="CA123" s="1038">
        <v>52904670</v>
      </c>
      <c r="CB123" s="1038"/>
      <c r="CC123" s="1038"/>
      <c r="CD123" s="1038"/>
      <c r="CE123" s="1038"/>
      <c r="CF123" s="1003"/>
      <c r="CG123" s="1004"/>
      <c r="CH123" s="1004"/>
      <c r="CI123" s="1004"/>
      <c r="CJ123" s="1005"/>
      <c r="CK123" s="1011"/>
      <c r="CL123" s="1012"/>
      <c r="CM123" s="1012"/>
      <c r="CN123" s="1012"/>
      <c r="CO123" s="1013"/>
      <c r="CP123" s="1021" t="s">
        <v>487</v>
      </c>
      <c r="CQ123" s="1022"/>
      <c r="CR123" s="1022"/>
      <c r="CS123" s="1022"/>
      <c r="CT123" s="1022"/>
      <c r="CU123" s="1022"/>
      <c r="CV123" s="1022"/>
      <c r="CW123" s="1022"/>
      <c r="CX123" s="1022"/>
      <c r="CY123" s="1022"/>
      <c r="CZ123" s="1022"/>
      <c r="DA123" s="1022"/>
      <c r="DB123" s="1022"/>
      <c r="DC123" s="1022"/>
      <c r="DD123" s="1022"/>
      <c r="DE123" s="1022"/>
      <c r="DF123" s="1023"/>
      <c r="DG123" s="960">
        <v>560289</v>
      </c>
      <c r="DH123" s="961"/>
      <c r="DI123" s="961"/>
      <c r="DJ123" s="961"/>
      <c r="DK123" s="962"/>
      <c r="DL123" s="963">
        <v>543968</v>
      </c>
      <c r="DM123" s="961"/>
      <c r="DN123" s="961"/>
      <c r="DO123" s="961"/>
      <c r="DP123" s="962"/>
      <c r="DQ123" s="963">
        <v>500730</v>
      </c>
      <c r="DR123" s="961"/>
      <c r="DS123" s="961"/>
      <c r="DT123" s="961"/>
      <c r="DU123" s="962"/>
      <c r="DV123" s="964">
        <v>3.1</v>
      </c>
      <c r="DW123" s="965"/>
      <c r="DX123" s="965"/>
      <c r="DY123" s="965"/>
      <c r="DZ123" s="966"/>
    </row>
    <row r="124" spans="1:130" s="230" customFormat="1" ht="26.25" customHeight="1" thickBot="1" x14ac:dyDescent="0.2">
      <c r="A124" s="1065"/>
      <c r="B124" s="951"/>
      <c r="C124" s="924" t="s">
        <v>473</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140</v>
      </c>
      <c r="AB124" s="961"/>
      <c r="AC124" s="961"/>
      <c r="AD124" s="961"/>
      <c r="AE124" s="962"/>
      <c r="AF124" s="963" t="s">
        <v>449</v>
      </c>
      <c r="AG124" s="961"/>
      <c r="AH124" s="961"/>
      <c r="AI124" s="961"/>
      <c r="AJ124" s="962"/>
      <c r="AK124" s="963" t="s">
        <v>449</v>
      </c>
      <c r="AL124" s="961"/>
      <c r="AM124" s="961"/>
      <c r="AN124" s="961"/>
      <c r="AO124" s="962"/>
      <c r="AP124" s="964" t="s">
        <v>454</v>
      </c>
      <c r="AQ124" s="965"/>
      <c r="AR124" s="965"/>
      <c r="AS124" s="965"/>
      <c r="AT124" s="966"/>
      <c r="AU124" s="1033" t="s">
        <v>488</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t="s">
        <v>449</v>
      </c>
      <c r="BR124" s="1029"/>
      <c r="BS124" s="1029"/>
      <c r="BT124" s="1029"/>
      <c r="BU124" s="1029"/>
      <c r="BV124" s="1029" t="s">
        <v>140</v>
      </c>
      <c r="BW124" s="1029"/>
      <c r="BX124" s="1029"/>
      <c r="BY124" s="1029"/>
      <c r="BZ124" s="1029"/>
      <c r="CA124" s="1029" t="s">
        <v>140</v>
      </c>
      <c r="CB124" s="1029"/>
      <c r="CC124" s="1029"/>
      <c r="CD124" s="1029"/>
      <c r="CE124" s="1029"/>
      <c r="CF124" s="1030"/>
      <c r="CG124" s="1031"/>
      <c r="CH124" s="1031"/>
      <c r="CI124" s="1031"/>
      <c r="CJ124" s="1032"/>
      <c r="CK124" s="1014"/>
      <c r="CL124" s="1014"/>
      <c r="CM124" s="1014"/>
      <c r="CN124" s="1014"/>
      <c r="CO124" s="1015"/>
      <c r="CP124" s="1021" t="s">
        <v>489</v>
      </c>
      <c r="CQ124" s="1022"/>
      <c r="CR124" s="1022"/>
      <c r="CS124" s="1022"/>
      <c r="CT124" s="1022"/>
      <c r="CU124" s="1022"/>
      <c r="CV124" s="1022"/>
      <c r="CW124" s="1022"/>
      <c r="CX124" s="1022"/>
      <c r="CY124" s="1022"/>
      <c r="CZ124" s="1022"/>
      <c r="DA124" s="1022"/>
      <c r="DB124" s="1022"/>
      <c r="DC124" s="1022"/>
      <c r="DD124" s="1022"/>
      <c r="DE124" s="1022"/>
      <c r="DF124" s="1023"/>
      <c r="DG124" s="1006">
        <v>602564</v>
      </c>
      <c r="DH124" s="988"/>
      <c r="DI124" s="988"/>
      <c r="DJ124" s="988"/>
      <c r="DK124" s="989"/>
      <c r="DL124" s="987">
        <v>565010</v>
      </c>
      <c r="DM124" s="988"/>
      <c r="DN124" s="988"/>
      <c r="DO124" s="988"/>
      <c r="DP124" s="989"/>
      <c r="DQ124" s="987">
        <v>591555</v>
      </c>
      <c r="DR124" s="988"/>
      <c r="DS124" s="988"/>
      <c r="DT124" s="988"/>
      <c r="DU124" s="989"/>
      <c r="DV124" s="990">
        <v>3.7</v>
      </c>
      <c r="DW124" s="991"/>
      <c r="DX124" s="991"/>
      <c r="DY124" s="991"/>
      <c r="DZ124" s="992"/>
    </row>
    <row r="125" spans="1:130" s="230" customFormat="1" ht="26.25" customHeight="1" x14ac:dyDescent="0.15">
      <c r="A125" s="1065"/>
      <c r="B125" s="951"/>
      <c r="C125" s="924" t="s">
        <v>475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140</v>
      </c>
      <c r="AB125" s="961"/>
      <c r="AC125" s="961"/>
      <c r="AD125" s="961"/>
      <c r="AE125" s="962"/>
      <c r="AF125" s="963" t="s">
        <v>140</v>
      </c>
      <c r="AG125" s="961"/>
      <c r="AH125" s="961"/>
      <c r="AI125" s="961"/>
      <c r="AJ125" s="962"/>
      <c r="AK125" s="963" t="s">
        <v>140</v>
      </c>
      <c r="AL125" s="961"/>
      <c r="AM125" s="961"/>
      <c r="AN125" s="961"/>
      <c r="AO125" s="962"/>
      <c r="AP125" s="964" t="s">
        <v>449</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490</v>
      </c>
      <c r="CL125" s="1009"/>
      <c r="CM125" s="1009"/>
      <c r="CN125" s="1009"/>
      <c r="CO125" s="1010"/>
      <c r="CP125" s="931" t="s">
        <v>491</v>
      </c>
      <c r="CQ125" s="899"/>
      <c r="CR125" s="899"/>
      <c r="CS125" s="899"/>
      <c r="CT125" s="899"/>
      <c r="CU125" s="899"/>
      <c r="CV125" s="899"/>
      <c r="CW125" s="899"/>
      <c r="CX125" s="899"/>
      <c r="CY125" s="899"/>
      <c r="CZ125" s="899"/>
      <c r="DA125" s="899"/>
      <c r="DB125" s="899"/>
      <c r="DC125" s="899"/>
      <c r="DD125" s="899"/>
      <c r="DE125" s="899"/>
      <c r="DF125" s="900"/>
      <c r="DG125" s="932" t="s">
        <v>140</v>
      </c>
      <c r="DH125" s="933"/>
      <c r="DI125" s="933"/>
      <c r="DJ125" s="933"/>
      <c r="DK125" s="933"/>
      <c r="DL125" s="933" t="s">
        <v>449</v>
      </c>
      <c r="DM125" s="933"/>
      <c r="DN125" s="933"/>
      <c r="DO125" s="933"/>
      <c r="DP125" s="933"/>
      <c r="DQ125" s="933" t="s">
        <v>140</v>
      </c>
      <c r="DR125" s="933"/>
      <c r="DS125" s="933"/>
      <c r="DT125" s="933"/>
      <c r="DU125" s="933"/>
      <c r="DV125" s="934" t="s">
        <v>140</v>
      </c>
      <c r="DW125" s="934"/>
      <c r="DX125" s="934"/>
      <c r="DY125" s="934"/>
      <c r="DZ125" s="935"/>
    </row>
    <row r="126" spans="1:130" s="230" customFormat="1" ht="26.25" customHeight="1" thickBot="1" x14ac:dyDescent="0.2">
      <c r="A126" s="1065"/>
      <c r="B126" s="951"/>
      <c r="C126" s="924" t="s">
        <v>477</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140</v>
      </c>
      <c r="AB126" s="961"/>
      <c r="AC126" s="961"/>
      <c r="AD126" s="961"/>
      <c r="AE126" s="962"/>
      <c r="AF126" s="963" t="s">
        <v>449</v>
      </c>
      <c r="AG126" s="961"/>
      <c r="AH126" s="961"/>
      <c r="AI126" s="961"/>
      <c r="AJ126" s="962"/>
      <c r="AK126" s="963" t="s">
        <v>140</v>
      </c>
      <c r="AL126" s="961"/>
      <c r="AM126" s="961"/>
      <c r="AN126" s="961"/>
      <c r="AO126" s="962"/>
      <c r="AP126" s="964" t="s">
        <v>140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492</v>
      </c>
      <c r="CQ126" s="925"/>
      <c r="CR126" s="925"/>
      <c r="CS126" s="925"/>
      <c r="CT126" s="925"/>
      <c r="CU126" s="925"/>
      <c r="CV126" s="925"/>
      <c r="CW126" s="925"/>
      <c r="CX126" s="925"/>
      <c r="CY126" s="925"/>
      <c r="CZ126" s="925"/>
      <c r="DA126" s="925"/>
      <c r="DB126" s="925"/>
      <c r="DC126" s="925"/>
      <c r="DD126" s="925"/>
      <c r="DE126" s="925"/>
      <c r="DF126" s="926"/>
      <c r="DG126" s="927" t="s">
        <v>449</v>
      </c>
      <c r="DH126" s="928"/>
      <c r="DI126" s="928"/>
      <c r="DJ126" s="928"/>
      <c r="DK126" s="928"/>
      <c r="DL126" s="928" t="s">
        <v>449</v>
      </c>
      <c r="DM126" s="928"/>
      <c r="DN126" s="928"/>
      <c r="DO126" s="928"/>
      <c r="DP126" s="928"/>
      <c r="DQ126" s="928" t="s">
        <v>140</v>
      </c>
      <c r="DR126" s="928"/>
      <c r="DS126" s="928"/>
      <c r="DT126" s="928"/>
      <c r="DU126" s="928"/>
      <c r="DV126" s="929" t="s">
        <v>454</v>
      </c>
      <c r="DW126" s="929"/>
      <c r="DX126" s="929"/>
      <c r="DY126" s="929"/>
      <c r="DZ126" s="930"/>
    </row>
    <row r="127" spans="1:130" s="230" customFormat="1" ht="26.25" customHeight="1" x14ac:dyDescent="0.15">
      <c r="A127" s="1066"/>
      <c r="B127" s="953"/>
      <c r="C127" s="975" t="s">
        <v>493</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150</v>
      </c>
      <c r="AB127" s="961"/>
      <c r="AC127" s="961"/>
      <c r="AD127" s="961"/>
      <c r="AE127" s="962"/>
      <c r="AF127" s="963">
        <v>1148</v>
      </c>
      <c r="AG127" s="961"/>
      <c r="AH127" s="961"/>
      <c r="AI127" s="961"/>
      <c r="AJ127" s="962"/>
      <c r="AK127" s="963">
        <v>1142</v>
      </c>
      <c r="AL127" s="961"/>
      <c r="AM127" s="961"/>
      <c r="AN127" s="961"/>
      <c r="AO127" s="962"/>
      <c r="AP127" s="964">
        <v>0</v>
      </c>
      <c r="AQ127" s="965"/>
      <c r="AR127" s="965"/>
      <c r="AS127" s="965"/>
      <c r="AT127" s="966"/>
      <c r="AU127" s="232"/>
      <c r="AV127" s="232"/>
      <c r="AW127" s="232"/>
      <c r="AX127" s="1039" t="s">
        <v>494</v>
      </c>
      <c r="AY127" s="1040"/>
      <c r="AZ127" s="1040"/>
      <c r="BA127" s="1040"/>
      <c r="BB127" s="1040"/>
      <c r="BC127" s="1040"/>
      <c r="BD127" s="1040"/>
      <c r="BE127" s="1041"/>
      <c r="BF127" s="1042" t="s">
        <v>495</v>
      </c>
      <c r="BG127" s="1040"/>
      <c r="BH127" s="1040"/>
      <c r="BI127" s="1040"/>
      <c r="BJ127" s="1040"/>
      <c r="BK127" s="1040"/>
      <c r="BL127" s="1041"/>
      <c r="BM127" s="1042" t="s">
        <v>496</v>
      </c>
      <c r="BN127" s="1040"/>
      <c r="BO127" s="1040"/>
      <c r="BP127" s="1040"/>
      <c r="BQ127" s="1040"/>
      <c r="BR127" s="1040"/>
      <c r="BS127" s="1041"/>
      <c r="BT127" s="1042" t="s">
        <v>497</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498</v>
      </c>
      <c r="CQ127" s="925"/>
      <c r="CR127" s="925"/>
      <c r="CS127" s="925"/>
      <c r="CT127" s="925"/>
      <c r="CU127" s="925"/>
      <c r="CV127" s="925"/>
      <c r="CW127" s="925"/>
      <c r="CX127" s="925"/>
      <c r="CY127" s="925"/>
      <c r="CZ127" s="925"/>
      <c r="DA127" s="925"/>
      <c r="DB127" s="925"/>
      <c r="DC127" s="925"/>
      <c r="DD127" s="925"/>
      <c r="DE127" s="925"/>
      <c r="DF127" s="926"/>
      <c r="DG127" s="927" t="s">
        <v>449</v>
      </c>
      <c r="DH127" s="928"/>
      <c r="DI127" s="928"/>
      <c r="DJ127" s="928"/>
      <c r="DK127" s="928"/>
      <c r="DL127" s="928" t="s">
        <v>449</v>
      </c>
      <c r="DM127" s="928"/>
      <c r="DN127" s="928"/>
      <c r="DO127" s="928"/>
      <c r="DP127" s="928"/>
      <c r="DQ127" s="928" t="s">
        <v>140</v>
      </c>
      <c r="DR127" s="928"/>
      <c r="DS127" s="928"/>
      <c r="DT127" s="928"/>
      <c r="DU127" s="928"/>
      <c r="DV127" s="929" t="s">
        <v>449</v>
      </c>
      <c r="DW127" s="929"/>
      <c r="DX127" s="929"/>
      <c r="DY127" s="929"/>
      <c r="DZ127" s="930"/>
    </row>
    <row r="128" spans="1:130" s="230" customFormat="1" ht="26.25" customHeight="1" thickBot="1" x14ac:dyDescent="0.2">
      <c r="A128" s="1049" t="s">
        <v>499</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500</v>
      </c>
      <c r="X128" s="1051"/>
      <c r="Y128" s="1051"/>
      <c r="Z128" s="1052"/>
      <c r="AA128" s="1053">
        <v>561181</v>
      </c>
      <c r="AB128" s="1054"/>
      <c r="AC128" s="1054"/>
      <c r="AD128" s="1054"/>
      <c r="AE128" s="1055"/>
      <c r="AF128" s="1056">
        <v>368306</v>
      </c>
      <c r="AG128" s="1054"/>
      <c r="AH128" s="1054"/>
      <c r="AI128" s="1054"/>
      <c r="AJ128" s="1055"/>
      <c r="AK128" s="1056">
        <v>233517</v>
      </c>
      <c r="AL128" s="1054"/>
      <c r="AM128" s="1054"/>
      <c r="AN128" s="1054"/>
      <c r="AO128" s="1055"/>
      <c r="AP128" s="1057"/>
      <c r="AQ128" s="1058"/>
      <c r="AR128" s="1058"/>
      <c r="AS128" s="1058"/>
      <c r="AT128" s="1059"/>
      <c r="AU128" s="232"/>
      <c r="AV128" s="232"/>
      <c r="AW128" s="232"/>
      <c r="AX128" s="898" t="s">
        <v>501</v>
      </c>
      <c r="AY128" s="899"/>
      <c r="AZ128" s="899"/>
      <c r="BA128" s="899"/>
      <c r="BB128" s="899"/>
      <c r="BC128" s="899"/>
      <c r="BD128" s="899"/>
      <c r="BE128" s="900"/>
      <c r="BF128" s="1060" t="s">
        <v>140</v>
      </c>
      <c r="BG128" s="1061"/>
      <c r="BH128" s="1061"/>
      <c r="BI128" s="1061"/>
      <c r="BJ128" s="1061"/>
      <c r="BK128" s="1061"/>
      <c r="BL128" s="1062"/>
      <c r="BM128" s="1060">
        <v>12.57</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502</v>
      </c>
      <c r="CQ128" s="740"/>
      <c r="CR128" s="740"/>
      <c r="CS128" s="740"/>
      <c r="CT128" s="740"/>
      <c r="CU128" s="740"/>
      <c r="CV128" s="740"/>
      <c r="CW128" s="740"/>
      <c r="CX128" s="740"/>
      <c r="CY128" s="740"/>
      <c r="CZ128" s="740"/>
      <c r="DA128" s="740"/>
      <c r="DB128" s="740"/>
      <c r="DC128" s="740"/>
      <c r="DD128" s="740"/>
      <c r="DE128" s="740"/>
      <c r="DF128" s="1044"/>
      <c r="DG128" s="1045">
        <v>18502</v>
      </c>
      <c r="DH128" s="1046"/>
      <c r="DI128" s="1046"/>
      <c r="DJ128" s="1046"/>
      <c r="DK128" s="1046"/>
      <c r="DL128" s="1046">
        <v>10256</v>
      </c>
      <c r="DM128" s="1046"/>
      <c r="DN128" s="1046"/>
      <c r="DO128" s="1046"/>
      <c r="DP128" s="1046"/>
      <c r="DQ128" s="1046" t="s">
        <v>449</v>
      </c>
      <c r="DR128" s="1046"/>
      <c r="DS128" s="1046"/>
      <c r="DT128" s="1046"/>
      <c r="DU128" s="1046"/>
      <c r="DV128" s="1047" t="s">
        <v>449</v>
      </c>
      <c r="DW128" s="1047"/>
      <c r="DX128" s="1047"/>
      <c r="DY128" s="1047"/>
      <c r="DZ128" s="1048"/>
    </row>
    <row r="129" spans="1:131" s="230" customFormat="1" ht="26.25" customHeight="1" x14ac:dyDescent="0.15">
      <c r="A129" s="936" t="s">
        <v>110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503</v>
      </c>
      <c r="X129" s="1073"/>
      <c r="Y129" s="1073"/>
      <c r="Z129" s="1074"/>
      <c r="AA129" s="960">
        <v>18365906</v>
      </c>
      <c r="AB129" s="961"/>
      <c r="AC129" s="961"/>
      <c r="AD129" s="961"/>
      <c r="AE129" s="962"/>
      <c r="AF129" s="963">
        <v>19242836</v>
      </c>
      <c r="AG129" s="961"/>
      <c r="AH129" s="961"/>
      <c r="AI129" s="961"/>
      <c r="AJ129" s="962"/>
      <c r="AK129" s="963">
        <v>18539799</v>
      </c>
      <c r="AL129" s="961"/>
      <c r="AM129" s="961"/>
      <c r="AN129" s="961"/>
      <c r="AO129" s="962"/>
      <c r="AP129" s="1075"/>
      <c r="AQ129" s="1076"/>
      <c r="AR129" s="1076"/>
      <c r="AS129" s="1076"/>
      <c r="AT129" s="1077"/>
      <c r="AU129" s="233"/>
      <c r="AV129" s="233"/>
      <c r="AW129" s="233"/>
      <c r="AX129" s="1067" t="s">
        <v>504</v>
      </c>
      <c r="AY129" s="925"/>
      <c r="AZ129" s="925"/>
      <c r="BA129" s="925"/>
      <c r="BB129" s="925"/>
      <c r="BC129" s="925"/>
      <c r="BD129" s="925"/>
      <c r="BE129" s="926"/>
      <c r="BF129" s="1068" t="s">
        <v>449</v>
      </c>
      <c r="BG129" s="1069"/>
      <c r="BH129" s="1069"/>
      <c r="BI129" s="1069"/>
      <c r="BJ129" s="1069"/>
      <c r="BK129" s="1069"/>
      <c r="BL129" s="1070"/>
      <c r="BM129" s="1068">
        <v>17.57</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505</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506</v>
      </c>
      <c r="X130" s="1073"/>
      <c r="Y130" s="1073"/>
      <c r="Z130" s="1074"/>
      <c r="AA130" s="960">
        <v>2536556</v>
      </c>
      <c r="AB130" s="961"/>
      <c r="AC130" s="961"/>
      <c r="AD130" s="961"/>
      <c r="AE130" s="962"/>
      <c r="AF130" s="963">
        <v>2539130</v>
      </c>
      <c r="AG130" s="961"/>
      <c r="AH130" s="961"/>
      <c r="AI130" s="961"/>
      <c r="AJ130" s="962"/>
      <c r="AK130" s="963">
        <v>2607607</v>
      </c>
      <c r="AL130" s="961"/>
      <c r="AM130" s="961"/>
      <c r="AN130" s="961"/>
      <c r="AO130" s="962"/>
      <c r="AP130" s="1075"/>
      <c r="AQ130" s="1076"/>
      <c r="AR130" s="1076"/>
      <c r="AS130" s="1076"/>
      <c r="AT130" s="1077"/>
      <c r="AU130" s="233"/>
      <c r="AV130" s="233"/>
      <c r="AW130" s="233"/>
      <c r="AX130" s="1067" t="s">
        <v>507</v>
      </c>
      <c r="AY130" s="925"/>
      <c r="AZ130" s="925"/>
      <c r="BA130" s="925"/>
      <c r="BB130" s="925"/>
      <c r="BC130" s="925"/>
      <c r="BD130" s="925"/>
      <c r="BE130" s="926"/>
      <c r="BF130" s="1103">
        <v>8.4</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508</v>
      </c>
      <c r="X131" s="1110"/>
      <c r="Y131" s="1110"/>
      <c r="Z131" s="1111"/>
      <c r="AA131" s="1006">
        <v>15829350</v>
      </c>
      <c r="AB131" s="988"/>
      <c r="AC131" s="988"/>
      <c r="AD131" s="988"/>
      <c r="AE131" s="989"/>
      <c r="AF131" s="987">
        <v>16703706</v>
      </c>
      <c r="AG131" s="988"/>
      <c r="AH131" s="988"/>
      <c r="AI131" s="988"/>
      <c r="AJ131" s="989"/>
      <c r="AK131" s="987">
        <v>15932192</v>
      </c>
      <c r="AL131" s="988"/>
      <c r="AM131" s="988"/>
      <c r="AN131" s="988"/>
      <c r="AO131" s="989"/>
      <c r="AP131" s="1112"/>
      <c r="AQ131" s="1113"/>
      <c r="AR131" s="1113"/>
      <c r="AS131" s="1113"/>
      <c r="AT131" s="1114"/>
      <c r="AU131" s="233"/>
      <c r="AV131" s="233"/>
      <c r="AW131" s="233"/>
      <c r="AX131" s="1085" t="s">
        <v>509</v>
      </c>
      <c r="AY131" s="740"/>
      <c r="AZ131" s="740"/>
      <c r="BA131" s="740"/>
      <c r="BB131" s="740"/>
      <c r="BC131" s="740"/>
      <c r="BD131" s="740"/>
      <c r="BE131" s="1044"/>
      <c r="BF131" s="1086" t="s">
        <v>454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510</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511</v>
      </c>
      <c r="W132" s="1096"/>
      <c r="X132" s="1096"/>
      <c r="Y132" s="1096"/>
      <c r="Z132" s="1097"/>
      <c r="AA132" s="1098">
        <v>8.7698610489999993</v>
      </c>
      <c r="AB132" s="1099"/>
      <c r="AC132" s="1099"/>
      <c r="AD132" s="1099"/>
      <c r="AE132" s="1100"/>
      <c r="AF132" s="1101">
        <v>8.6969801790000005</v>
      </c>
      <c r="AG132" s="1099"/>
      <c r="AH132" s="1099"/>
      <c r="AI132" s="1099"/>
      <c r="AJ132" s="1100"/>
      <c r="AK132" s="1101">
        <v>7.8607137050000002</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512</v>
      </c>
      <c r="W133" s="1079"/>
      <c r="X133" s="1079"/>
      <c r="Y133" s="1079"/>
      <c r="Z133" s="1080"/>
      <c r="AA133" s="1081">
        <v>9.1999999999999993</v>
      </c>
      <c r="AB133" s="1082"/>
      <c r="AC133" s="1082"/>
      <c r="AD133" s="1082"/>
      <c r="AE133" s="1083"/>
      <c r="AF133" s="1081">
        <v>8.9</v>
      </c>
      <c r="AG133" s="1082"/>
      <c r="AH133" s="1082"/>
      <c r="AI133" s="1082"/>
      <c r="AJ133" s="1083"/>
      <c r="AK133" s="1081">
        <v>8.4</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1GnatRqjgS6iXUZINcldkH9p4zNE9+HtoPdKL73HLjmjYPvQQAOmb69YF6pxkeMB+yyMuUsfKqcpFQtoXbHQg==" saltValue="rUSut9caF/U0Mt94AKw1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vDt81SzvmcWFVcW8KYV8JgeKOR0PwuQiOc5JtQ7rOAjROpreaR6ncfpg8/m9YSGmNLNGUnU+t/RvPgv/vVSvA==" saltValue="+eOXP3CMA4gERu+oRSFj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KQEc6QcQ3k45vtO1GmitvptUsr4KbE+pnqCbKPIaFYrN3qxQj77El7d6AfZu3qpjZ3ePL1nm+6WnNr40E8nVQ==" saltValue="EsxU2OLzrgnWXnm2YV76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521</v>
      </c>
      <c r="AL9" s="1119"/>
      <c r="AM9" s="1119"/>
      <c r="AN9" s="1120"/>
      <c r="AO9" s="281">
        <v>6340224</v>
      </c>
      <c r="AP9" s="281">
        <v>107596</v>
      </c>
      <c r="AQ9" s="282">
        <v>86855</v>
      </c>
      <c r="AR9" s="283">
        <v>23.9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522</v>
      </c>
      <c r="AL10" s="1119"/>
      <c r="AM10" s="1119"/>
      <c r="AN10" s="1120"/>
      <c r="AO10" s="284">
        <v>1149741</v>
      </c>
      <c r="AP10" s="284">
        <v>19512</v>
      </c>
      <c r="AQ10" s="285">
        <v>6847</v>
      </c>
      <c r="AR10" s="286">
        <v>185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523</v>
      </c>
      <c r="AL11" s="1119"/>
      <c r="AM11" s="1119"/>
      <c r="AN11" s="1120"/>
      <c r="AO11" s="284">
        <v>449309</v>
      </c>
      <c r="AP11" s="284">
        <v>7625</v>
      </c>
      <c r="AQ11" s="285">
        <v>1522</v>
      </c>
      <c r="AR11" s="286">
        <v>401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524</v>
      </c>
      <c r="AL12" s="1119"/>
      <c r="AM12" s="1119"/>
      <c r="AN12" s="1120"/>
      <c r="AO12" s="284" t="s">
        <v>525</v>
      </c>
      <c r="AP12" s="284" t="s">
        <v>525</v>
      </c>
      <c r="AQ12" s="285">
        <v>12</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526</v>
      </c>
      <c r="AL13" s="1119"/>
      <c r="AM13" s="1119"/>
      <c r="AN13" s="1120"/>
      <c r="AO13" s="284">
        <v>292316</v>
      </c>
      <c r="AP13" s="284">
        <v>4961</v>
      </c>
      <c r="AQ13" s="285">
        <v>3290</v>
      </c>
      <c r="AR13" s="286">
        <v>50.8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527</v>
      </c>
      <c r="AL14" s="1119"/>
      <c r="AM14" s="1119"/>
      <c r="AN14" s="1120"/>
      <c r="AO14" s="284">
        <v>61095</v>
      </c>
      <c r="AP14" s="284">
        <v>1037</v>
      </c>
      <c r="AQ14" s="285">
        <v>1835</v>
      </c>
      <c r="AR14" s="286">
        <v>-43.5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528</v>
      </c>
      <c r="AL15" s="1122"/>
      <c r="AM15" s="1122"/>
      <c r="AN15" s="1123"/>
      <c r="AO15" s="284">
        <v>-507128</v>
      </c>
      <c r="AP15" s="284">
        <v>-8606</v>
      </c>
      <c r="AQ15" s="285">
        <v>-6144</v>
      </c>
      <c r="AR15" s="286">
        <v>40.1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190</v>
      </c>
      <c r="AL16" s="1122"/>
      <c r="AM16" s="1122"/>
      <c r="AN16" s="1123"/>
      <c r="AO16" s="284">
        <v>7785557</v>
      </c>
      <c r="AP16" s="284">
        <v>132124</v>
      </c>
      <c r="AQ16" s="285">
        <v>94217</v>
      </c>
      <c r="AR16" s="286">
        <v>40.200000000000003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533</v>
      </c>
      <c r="AL21" s="1125"/>
      <c r="AM21" s="1125"/>
      <c r="AN21" s="1126"/>
      <c r="AO21" s="297">
        <v>10.61</v>
      </c>
      <c r="AP21" s="298">
        <v>8.67</v>
      </c>
      <c r="AQ21" s="299">
        <v>1.94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534</v>
      </c>
      <c r="AL22" s="1125"/>
      <c r="AM22" s="1125"/>
      <c r="AN22" s="1126"/>
      <c r="AO22" s="302">
        <v>98.7</v>
      </c>
      <c r="AP22" s="303">
        <v>97.8</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535</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538</v>
      </c>
      <c r="AL32" s="1133"/>
      <c r="AM32" s="1133"/>
      <c r="AN32" s="1134"/>
      <c r="AO32" s="312">
        <v>3243465</v>
      </c>
      <c r="AP32" s="312">
        <v>55043</v>
      </c>
      <c r="AQ32" s="313">
        <v>62389</v>
      </c>
      <c r="AR32" s="314">
        <v>-11.8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539</v>
      </c>
      <c r="AL33" s="1133"/>
      <c r="AM33" s="1133"/>
      <c r="AN33" s="1134"/>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540</v>
      </c>
      <c r="AL34" s="1133"/>
      <c r="AM34" s="1133"/>
      <c r="AN34" s="1134"/>
      <c r="AO34" s="312" t="s">
        <v>525</v>
      </c>
      <c r="AP34" s="312" t="s">
        <v>525</v>
      </c>
      <c r="AQ34" s="313">
        <v>3</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541</v>
      </c>
      <c r="AL35" s="1133"/>
      <c r="AM35" s="1133"/>
      <c r="AN35" s="1134"/>
      <c r="AO35" s="312">
        <v>808034</v>
      </c>
      <c r="AP35" s="312">
        <v>13713</v>
      </c>
      <c r="AQ35" s="313">
        <v>14672</v>
      </c>
      <c r="AR35" s="314">
        <v>-6.5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542</v>
      </c>
      <c r="AL36" s="1133"/>
      <c r="AM36" s="1133"/>
      <c r="AN36" s="1134"/>
      <c r="AO36" s="312">
        <v>40867</v>
      </c>
      <c r="AP36" s="312">
        <v>694</v>
      </c>
      <c r="AQ36" s="313">
        <v>1817</v>
      </c>
      <c r="AR36" s="314">
        <v>-61.8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543</v>
      </c>
      <c r="AL37" s="1133"/>
      <c r="AM37" s="1133"/>
      <c r="AN37" s="1134"/>
      <c r="AO37" s="312">
        <v>1142</v>
      </c>
      <c r="AP37" s="312">
        <v>19</v>
      </c>
      <c r="AQ37" s="313">
        <v>585</v>
      </c>
      <c r="AR37" s="314">
        <v>-96.8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544</v>
      </c>
      <c r="AL38" s="1136"/>
      <c r="AM38" s="1136"/>
      <c r="AN38" s="1137"/>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545</v>
      </c>
      <c r="AL39" s="1136"/>
      <c r="AM39" s="1136"/>
      <c r="AN39" s="1137"/>
      <c r="AO39" s="312">
        <v>-233517</v>
      </c>
      <c r="AP39" s="312">
        <v>-3963</v>
      </c>
      <c r="AQ39" s="313">
        <v>-3091</v>
      </c>
      <c r="AR39" s="314">
        <v>28.2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546</v>
      </c>
      <c r="AL40" s="1133"/>
      <c r="AM40" s="1133"/>
      <c r="AN40" s="1134"/>
      <c r="AO40" s="312">
        <v>-2607607</v>
      </c>
      <c r="AP40" s="312">
        <v>-44252</v>
      </c>
      <c r="AQ40" s="313">
        <v>-54269</v>
      </c>
      <c r="AR40" s="314">
        <v>-18.5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305</v>
      </c>
      <c r="AL41" s="1139"/>
      <c r="AM41" s="1139"/>
      <c r="AN41" s="1140"/>
      <c r="AO41" s="312">
        <v>1252384</v>
      </c>
      <c r="AP41" s="312">
        <v>21254</v>
      </c>
      <c r="AQ41" s="313">
        <v>22106</v>
      </c>
      <c r="AR41" s="314">
        <v>-3.9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516</v>
      </c>
      <c r="AN49" s="1129" t="s">
        <v>550</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33058921</v>
      </c>
      <c r="AN51" s="334">
        <v>517621</v>
      </c>
      <c r="AO51" s="335">
        <v>-23.2</v>
      </c>
      <c r="AP51" s="336">
        <v>54684</v>
      </c>
      <c r="AQ51" s="337">
        <v>1.1000000000000001</v>
      </c>
      <c r="AR51" s="338">
        <v>-24.3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1716920</v>
      </c>
      <c r="AN52" s="342">
        <v>26883</v>
      </c>
      <c r="AO52" s="343">
        <v>-6.4</v>
      </c>
      <c r="AP52" s="344">
        <v>32829</v>
      </c>
      <c r="AQ52" s="345">
        <v>7.2</v>
      </c>
      <c r="AR52" s="346">
        <v>-13.6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26183959</v>
      </c>
      <c r="AN53" s="334">
        <v>418267</v>
      </c>
      <c r="AO53" s="335">
        <v>-19.2</v>
      </c>
      <c r="AP53" s="336">
        <v>62383</v>
      </c>
      <c r="AQ53" s="337">
        <v>14.1</v>
      </c>
      <c r="AR53" s="338">
        <v>-33.299999999999997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1601258</v>
      </c>
      <c r="AN54" s="342">
        <v>25579</v>
      </c>
      <c r="AO54" s="343">
        <v>-4.9000000000000004</v>
      </c>
      <c r="AP54" s="344">
        <v>35325</v>
      </c>
      <c r="AQ54" s="345">
        <v>7.6</v>
      </c>
      <c r="AR54" s="346">
        <v>-12.5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28346740</v>
      </c>
      <c r="AN55" s="334">
        <v>461335</v>
      </c>
      <c r="AO55" s="335">
        <v>10.3</v>
      </c>
      <c r="AP55" s="336">
        <v>63812</v>
      </c>
      <c r="AQ55" s="337">
        <v>2.2999999999999998</v>
      </c>
      <c r="AR55" s="338">
        <v>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2874127</v>
      </c>
      <c r="AN56" s="342">
        <v>46776</v>
      </c>
      <c r="AO56" s="343">
        <v>82.9</v>
      </c>
      <c r="AP56" s="344">
        <v>33848</v>
      </c>
      <c r="AQ56" s="345">
        <v>-4.2</v>
      </c>
      <c r="AR56" s="346">
        <v>87.1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17270080</v>
      </c>
      <c r="AN57" s="334">
        <v>287112</v>
      </c>
      <c r="AO57" s="335">
        <v>-37.799999999999997</v>
      </c>
      <c r="AP57" s="336">
        <v>71871</v>
      </c>
      <c r="AQ57" s="337">
        <v>12.6</v>
      </c>
      <c r="AR57" s="338">
        <v>-50.4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1711734</v>
      </c>
      <c r="AN58" s="342">
        <v>28457</v>
      </c>
      <c r="AO58" s="343">
        <v>-39.200000000000003</v>
      </c>
      <c r="AP58" s="344">
        <v>38232</v>
      </c>
      <c r="AQ58" s="345">
        <v>13</v>
      </c>
      <c r="AR58" s="346">
        <v>-52.2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8649462</v>
      </c>
      <c r="AN59" s="334">
        <v>146785</v>
      </c>
      <c r="AO59" s="335">
        <v>-48.9</v>
      </c>
      <c r="AP59" s="336">
        <v>71807</v>
      </c>
      <c r="AQ59" s="337">
        <v>-0.1</v>
      </c>
      <c r="AR59" s="338">
        <v>-48.8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2217556</v>
      </c>
      <c r="AN60" s="342">
        <v>37633</v>
      </c>
      <c r="AO60" s="343">
        <v>32.200000000000003</v>
      </c>
      <c r="AP60" s="344">
        <v>37333</v>
      </c>
      <c r="AQ60" s="345">
        <v>-2.4</v>
      </c>
      <c r="AR60" s="346">
        <v>34.6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22701832</v>
      </c>
      <c r="AN61" s="349">
        <v>366224</v>
      </c>
      <c r="AO61" s="350">
        <v>-23.8</v>
      </c>
      <c r="AP61" s="351">
        <v>64911</v>
      </c>
      <c r="AQ61" s="352">
        <v>6</v>
      </c>
      <c r="AR61" s="338">
        <v>-29.8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2024319</v>
      </c>
      <c r="AN62" s="342">
        <v>33066</v>
      </c>
      <c r="AO62" s="343">
        <v>12.9</v>
      </c>
      <c r="AP62" s="344">
        <v>35513</v>
      </c>
      <c r="AQ62" s="345">
        <v>4.2</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x8Yg7164D6ZT2d8tGEkp3K2pCKc69M024XzUMuK2Zg73m4Jb5EXk5HMgZoQ9pNhjmEr2/ilZo0BKD8ax5Ggzw==" saltValue="DmZkOeQMnTPu2c41G5uc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ujMdyaVHhVQLQH+j8Dp5Ouhq/vSPMQA/q/f8X70gjdq7oDmkeN5VLuDezPx0g867CvXQTpUSvVxeBCXDSrgYYw==" saltValue="YNsB4bfd4RVVlrET74cc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R5vlf/l9Mmi7Mj6UgU5PPxnxE0yHN1PJT+xiqmqkHKYj24aDM5ipkIPLce6PSfPOrsYoC5CJ/jc05HPP0BnXvA==" saltValue="ck4zCYZ1sKu6U+amhaDZ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1" t="s">
        <v>3</v>
      </c>
      <c r="D47" s="1141"/>
      <c r="E47" s="1142"/>
      <c r="F47" s="11">
        <v>94.18</v>
      </c>
      <c r="G47" s="12">
        <v>82.74</v>
      </c>
      <c r="H47" s="12">
        <v>63.1</v>
      </c>
      <c r="I47" s="12">
        <v>70.099999999999994</v>
      </c>
      <c r="J47" s="13">
        <v>65.75</v>
      </c>
    </row>
    <row r="48" spans="2:10" ht="57.75" customHeight="1" x14ac:dyDescent="0.15">
      <c r="B48" s="14"/>
      <c r="C48" s="1143" t="s">
        <v>4</v>
      </c>
      <c r="D48" s="1143"/>
      <c r="E48" s="1144"/>
      <c r="F48" s="15">
        <v>32.200000000000003</v>
      </c>
      <c r="G48" s="16">
        <v>25.53</v>
      </c>
      <c r="H48" s="16">
        <v>19.32</v>
      </c>
      <c r="I48" s="16">
        <v>19.940000000000001</v>
      </c>
      <c r="J48" s="17">
        <v>13.82</v>
      </c>
    </row>
    <row r="49" spans="2:10" ht="57.75" customHeight="1" thickBot="1" x14ac:dyDescent="0.2">
      <c r="B49" s="18"/>
      <c r="C49" s="1145" t="s">
        <v>5</v>
      </c>
      <c r="D49" s="1145"/>
      <c r="E49" s="1146"/>
      <c r="F49" s="19" t="s">
        <v>571</v>
      </c>
      <c r="G49" s="20" t="s">
        <v>572</v>
      </c>
      <c r="H49" s="20" t="s">
        <v>573</v>
      </c>
      <c r="I49" s="20">
        <v>44.09</v>
      </c>
      <c r="J49" s="21" t="s">
        <v>574</v>
      </c>
    </row>
    <row r="50" spans="2:10" x14ac:dyDescent="0.15"/>
  </sheetData>
  <sheetProtection algorithmName="SHA-512" hashValue="UpDHCMHLFvUVR8uImtbV6hM1WHeU12FT5QsQ+jdcy3RrWK0LDrb6M3lOwTO4nQAJtwjk/OL9eULnxPFceLPbSQ==" saltValue="iEmhuC5FReEA569Zbho4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2024-03-14T01:03:48Z</dcterms:created>
  <dcterms:modified xsi:type="dcterms:W3CDTF">2024-03-22T07:27:53Z</dcterms:modified>
  <cp:category/>
</cp:coreProperties>
</file>