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02石巻市○▲　←▲は打返し中だけ付けてます（綾）\05_県修正（→市）\"/>
    </mc:Choice>
  </mc:AlternateContent>
  <xr:revisionPtr revIDLastSave="0" documentId="13_ncr:1_{C0FE2159-0D57-41E7-985E-29C4025C56D4}" xr6:coauthVersionLast="47" xr6:coauthVersionMax="47" xr10:uidLastSave="{00000000-0000-0000-0000-000000000000}"/>
  <bookViews>
    <workbookView xWindow="20610" yWindow="-718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P23" i="12" l="1"/>
  <c r="AA23" i="12"/>
  <c r="AA33" i="12" l="1"/>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s="1"/>
  <c r="BW35" i="10" s="1"/>
  <c r="BW36" i="10" s="1"/>
  <c r="BW37" i="10" s="1"/>
  <c r="BW38" i="10" s="1"/>
  <c r="BW39" i="10" s="1"/>
  <c r="CO34" i="10" l="1"/>
  <c r="CO35" i="10" s="1"/>
  <c r="CO36" i="10" s="1"/>
  <c r="CO37" i="10" s="1"/>
  <c r="CO38" i="10" s="1"/>
  <c r="CO39" i="10" s="1"/>
  <c r="CO40" i="10" s="1"/>
  <c r="CO41" i="10" s="1"/>
</calcChain>
</file>

<file path=xl/sharedStrings.xml><?xml version="1.0" encoding="utf-8"?>
<sst xmlns="http://schemas.openxmlformats.org/spreadsheetml/2006/main" count="1104" uniqueCount="568">
  <si>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</si>
  <si>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</si>
  <si>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</si>
  <si>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</si>
  <si>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</si>
  <si>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</si>
  <si>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</si>
  <si>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</si>
  <si>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</si>
  <si>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</si>
  <si>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</si>
  <si>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</si>
  <si>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</si>
  <si>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</si>
  <si>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</si>
  <si>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</si>
  <si>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</si>
  <si>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</si>
  <si>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</si>
  <si>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</si>
  <si>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</si>
  <si>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</si>
  <si>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</si>
  <si>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</si>
  <si>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</si>
  <si>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</si>
  <si>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</si>
  <si>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</si>
  <si>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</si>
  <si>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</si>
  <si>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</si>
  <si>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</si>
  <si>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</si>
  <si>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</si>
  <si>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</si>
  <si>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</si>
  <si>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</si>
  <si>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</si>
  <si>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</si>
  <si>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</si>
  <si>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</si>
  <si>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</si>
  <si>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</si>
  <si>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</si>
  <si>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</si>
  <si>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</si>
  <si>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</si>
  <si>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</si>
  <si>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</si>
  <si>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</si>
  <si>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</si>
  <si>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</si>
  <si>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</si>
  <si>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</si>
  <si>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</si>
  <si>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</si>
  <si>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</si>
  <si>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</si>
  <si>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</si>
  <si>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</si>
  <si>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</si>
  <si>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</si>
  <si>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</si>
  <si>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</si>
  <si>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</si>
  <si>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</si>
  <si>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</si>
  <si>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</si>
  <si>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</si>
  <si>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</si>
  <si>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</si>
  <si>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</si>
  <si>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</si>
  <si>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</si>
  <si>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</si>
  <si>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</si>
  <si>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</si>
  <si>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</si>
  <si>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</si>
  <si>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</si>
  <si>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</si>
  <si>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</si>
  <si>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</si>
  <si>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</si>
  <si>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</si>
  <si>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</si>
  <si>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</si>
  <si>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</si>
  <si>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</si>
  <si>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</si>
  <si>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</si>
  <si>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</si>
  <si>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</si>
  <si>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</si>
  <si>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</si>
  <si>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</si>
  <si>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</si>
  <si>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</si>
  <si>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</si>
  <si>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</si>
  <si>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</si>
  <si>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</si>
  <si>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</si>
  <si>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</si>
  <si>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</si>
  <si>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</si>
  <si>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</si>
  <si>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</si>
  <si>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</si>
  <si>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</si>
  <si>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</si>
  <si>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</si>
  <si>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</si>
  <si>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</si>
  <si>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</si>
  <si>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</si>
  <si>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</si>
  <si>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</si>
  <si>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</si>
  <si>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</si>
  <si>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</si>
  <si>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</si>
  <si>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</si>
  <si>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</si>
  <si>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</si>
  <si>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</si>
  <si>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</si>
  <si>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</si>
  <si>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</si>
  <si>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</si>
  <si>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</si>
  <si>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</si>
  <si>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</si>
  <si>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</si>
  <si>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</si>
  <si>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</si>
  <si>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</si>
  <si>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</si>
  <si>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</si>
  <si>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</si>
  <si>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</si>
  <si>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</si>
  <si>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</si>
  <si>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</si>
  <si>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</si>
  <si>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</si>
  <si>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</si>
  <si>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</si>
  <si>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</si>
  <si>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</si>
  <si>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</si>
  <si>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</si>
  <si>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</si>
  <si>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</si>
  <si>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</si>
  <si>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</si>
  <si>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</si>
  <si>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</si>
  <si>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</si>
  <si>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</si>
  <si>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</si>
  <si>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</si>
  <si>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</si>
  <si>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</si>
  <si>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</si>
  <si>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</si>
  <si>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</si>
  <si>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</si>
  <si>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</si>
  <si>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</si>
  <si>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</si>
  <si>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</si>
  <si>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</si>
  <si>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</si>
  <si>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</si>
  <si>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</si>
  <si>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</si>
  <si>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</si>
  <si>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</si>
  <si>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</si>
  <si>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</si>
  <si>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</si>
  <si>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</si>
  <si>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</si>
  <si>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</si>
  <si>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</si>
  <si>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</si>
  <si>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</si>
  <si>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</si>
  <si>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</si>
  <si>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</si>
  <si>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</si>
  <si>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</si>
  <si>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</si>
  <si>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</si>
  <si>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</si>
  <si>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</si>
  <si>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</si>
  <si>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</si>
  <si>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</si>
  <si>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</si>
  <si>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</si>
  <si>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</si>
  <si>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宮城県石巻市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</si>
  <si>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</si>
  <si>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</si>
  <si>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</si>
  <si>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</si>
  <si>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</si>
  <si>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</si>
  <si>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</si>
  <si>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</si>
  <si>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</si>
  <si>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</si>
  <si>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</si>
  <si>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</si>
  <si>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</si>
  <si>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</si>
  <si>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</si>
  <si>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</si>
  <si>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</si>
  <si>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</si>
  <si>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</si>
  <si>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</si>
  <si>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</si>
  <si>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</si>
  <si>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</si>
  <si>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</si>
  <si>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</si>
  <si>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</si>
  <si>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</si>
  <si>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</si>
  <si>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</si>
  <si>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</si>
  <si>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</si>
  <si>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</si>
  <si>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</si>
  <si>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</si>
  <si>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</si>
  <si>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</si>
  <si>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</si>
  <si>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</si>
  <si>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</si>
  <si>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</si>
  <si>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</si>
  <si>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</si>
  <si>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</si>
  <si>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</si>
  <si>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</si>
  <si>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</si>
  <si>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</si>
  <si>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</si>
  <si>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</si>
  <si>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</si>
  <si>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</si>
  <si>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</si>
  <si>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</si>
  <si>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</si>
  <si>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</si>
  <si>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</si>
  <si>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</si>
  <si>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</si>
  <si>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</si>
  <si>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</si>
  <si>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</si>
  <si>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</si>
  <si>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</si>
  <si>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</si>
  <si>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</si>
  <si>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</si>
  <si>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</si>
  <si>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</si>
  <si>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</si>
  <si>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</si>
  <si>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</si>
  <si>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</si>
  <si>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</si>
  <si>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</si>
  <si>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</si>
  <si>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</si>
  <si>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</si>
  <si>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</si>
  <si>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</si>
  <si>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</si>
  <si>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</si>
  <si>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</si>
  <si>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</si>
  <si>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</si>
  <si>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</si>
  <si>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</si>
  <si>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</si>
  <si>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</si>
  <si>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</si>
  <si>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</si>
  <si>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</si>
  <si>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</si>
  <si>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</si>
  <si>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</si>
  <si>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</si>
  <si>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</si>
  <si>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</si>
  <si>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</si>
  <si>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</si>
  <si>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</si>
  <si>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</si>
  <si>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</si>
  <si>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</si>
  <si>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</si>
  <si>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</si>
  <si>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</si>
  <si>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</si>
  <si>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</si>
  <si>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</si>
  <si>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</si>
  <si>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</si>
  <si>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</si>
  <si>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</si>
  <si>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</si>
  <si>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</si>
  <si>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</si>
  <si>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</si>
  <si>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</si>
  <si>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</si>
  <si>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</si>
  <si>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</si>
  <si>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</si>
  <si>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</si>
  <si>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</si>
  <si>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</si>
  <si>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</si>
  <si>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</si>
  <si>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</si>
  <si>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</si>
  <si>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</si>
  <si>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</si>
  <si>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</si>
  <si>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</si>
  <si>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</si>
  <si>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</si>
  <si>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</si>
  <si>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</si>
  <si>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</si>
  <si>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</si>
  <si>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</si>
  <si>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</si>
  <si>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</si>
  <si>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</si>
  <si>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</si>
  <si>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</si>
  <si>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</si>
  <si>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</si>
  <si>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</si>
  <si>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</si>
  <si>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</si>
  <si>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宮城県石巻市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</si>
  <si>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</si>
  <si>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</si>
  <si>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</si>
  <si>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</si>
  <si>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</si>
  <si>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</si>
  <si>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</si>
  <si>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</si>
  <si>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</si>
  <si>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</si>
  <si>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</si>
  <si>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</si>
  <si>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</si>
  <si>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</si>
  <si>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</si>
  <si>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</si>
  <si>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</si>
  <si>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</si>
  <si>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</si>
  <si>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</si>
  <si>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</si>
  <si>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</si>
  <si>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</si>
  <si>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</si>
  <si>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</si>
  <si>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</si>
  <si>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</si>
  <si>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</si>
  <si>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</si>
  <si>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</si>
  <si>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</si>
  <si>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</si>
  <si>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</si>
  <si>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石巻市国民健康保険事業特別会計</t>
    <phoneticPr fontId="5"/>
  </si>
  <si>
    <t>石巻市後期高齢者医療特別会計</t>
    <phoneticPr fontId="5"/>
  </si>
  <si>
    <t>石巻市介護保険事業特別会計</t>
    <phoneticPr fontId="5"/>
  </si>
  <si>
    <t>石巻市病院事業会計</t>
    <phoneticPr fontId="5"/>
  </si>
  <si>
    <t>法適用企業</t>
    <phoneticPr fontId="5"/>
  </si>
  <si>
    <t>石巻市下水道事業会計</t>
    <phoneticPr fontId="5"/>
  </si>
  <si>
    <t>石巻市水産物地方卸売市場事業特別会計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</si>
  <si>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</si>
  <si>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</si>
  <si>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</si>
  <si>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</si>
  <si>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</si>
  <si>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</si>
  <si>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</si>
  <si>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</si>
  <si>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</si>
  <si>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</si>
  <si>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</si>
  <si>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</si>
  <si>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</si>
  <si>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</si>
  <si>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</si>
  <si>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</si>
  <si>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</si>
  <si>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</si>
  <si>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</si>
  <si>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</si>
  <si>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</si>
  <si>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</si>
  <si>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</si>
  <si>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</si>
  <si>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</si>
  <si>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</si>
  <si>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</si>
  <si>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</si>
  <si>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</si>
  <si>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</si>
  <si>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</si>
  <si>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</si>
  <si>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</si>
  <si>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</si>
  <si>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</si>
  <si>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</si>
  <si>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</si>
  <si>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</si>
  <si>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</si>
  <si>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</si>
  <si>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</si>
  <si>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</si>
  <si>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</si>
  <si>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</si>
  <si>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</si>
  <si>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</si>
  <si>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</si>
  <si>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</si>
  <si>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</si>
  <si>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</si>
  <si>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</si>
  <si>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</si>
  <si>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</si>
  <si>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</si>
  <si>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</si>
  <si>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</si>
  <si>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</si>
  <si>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</si>
  <si>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</si>
  <si>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</si>
  <si>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</si>
  <si>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</si>
  <si>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</si>
  <si>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</si>
  <si>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</si>
  <si>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</si>
  <si>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</si>
  <si>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</si>
  <si>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</si>
  <si>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</si>
  <si>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</si>
  <si>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</si>
  <si>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</si>
  <si>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</si>
  <si>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</si>
  <si>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</si>
  <si>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</si>
  <si>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</si>
  <si>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</si>
  <si>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</si>
  <si>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</si>
  <si>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</si>
  <si>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</si>
  <si>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</si>
  <si>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</si>
  <si>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</si>
  <si>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</si>
  <si>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</si>
  <si>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</si>
  <si>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</si>
  <si>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</si>
  <si>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</si>
  <si>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</si>
  <si>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</si>
  <si>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</si>
  <si>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</si>
  <si>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</si>
  <si>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</si>
  <si>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</si>
  <si>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</si>
  <si>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</si>
  <si>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</si>
  <si>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</si>
  <si>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</si>
  <si>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</si>
  <si>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</si>
  <si>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</si>
  <si>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</si>
  <si>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</si>
  <si>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</si>
  <si>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</si>
  <si>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</si>
  <si>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</si>
  <si>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</si>
  <si>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</si>
  <si>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</si>
  <si>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</si>
  <si>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</si>
  <si>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</si>
  <si>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</si>
  <si>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</si>
  <si>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</si>
  <si>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</si>
  <si>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</si>
  <si>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</si>
  <si>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</si>
  <si>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</si>
  <si>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</si>
  <si>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</si>
  <si>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</si>
  <si>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</si>
  <si>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</si>
  <si>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</si>
  <si>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</si>
  <si>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</si>
  <si>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</si>
  <si>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15.67</t>
  </si>
  <si>
    <t>▲ 11.81</t>
  </si>
  <si>
    <t>▲ 8.07</t>
  </si>
  <si>
    <t>▲ 5.67</t>
  </si>
  <si>
    <t>一般会計</t>
  </si>
  <si>
    <t>石巻市下水道事業会計</t>
  </si>
  <si>
    <t>石巻市病院事業会計</t>
  </si>
  <si>
    <t>石巻市介護保険事業特別会計</t>
  </si>
  <si>
    <t>石巻市国民健康保険事業特別会計</t>
  </si>
  <si>
    <t>石巻市後期高齢者医療特別会計</t>
  </si>
  <si>
    <t>石巻市水産物地方卸売市場事業特別会計</t>
  </si>
  <si>
    <t>その他会計（赤字）</t>
  </si>
  <si>
    <t>その他会計（黒字）</t>
  </si>
  <si>
    <t>R02</t>
    <phoneticPr fontId="5"/>
  </si>
  <si>
    <t>R03</t>
    <phoneticPr fontId="5"/>
  </si>
  <si>
    <t>R04</t>
    <phoneticPr fontId="5"/>
  </si>
  <si>
    <t>R05</t>
    <phoneticPr fontId="5"/>
  </si>
  <si>
    <t>R06</t>
    <phoneticPr fontId="5"/>
  </si>
  <si>
    <t>石巻地域高等教育事業団</t>
    <rPh sb="0" eb="4">
      <t>イシノマキチイキ</t>
    </rPh>
    <rPh sb="4" eb="11">
      <t>コウトウキョウイクジギョウダン</t>
    </rPh>
    <phoneticPr fontId="2"/>
  </si>
  <si>
    <t>石巻市芸術文化振興財団</t>
    <rPh sb="0" eb="11">
      <t>イシノマキシゲイジュツブンカシンコウザイダン</t>
    </rPh>
    <phoneticPr fontId="2"/>
  </si>
  <si>
    <t>石巻地区勤労者福祉サービスセンター</t>
    <rPh sb="0" eb="9">
      <t>イシノマキチクキンロウシャフクシ</t>
    </rPh>
    <phoneticPr fontId="2"/>
  </si>
  <si>
    <t>網地島ライン</t>
    <rPh sb="0" eb="3">
      <t>アジシマ</t>
    </rPh>
    <phoneticPr fontId="2"/>
  </si>
  <si>
    <t>街づくりまんぼう</t>
    <rPh sb="0" eb="1">
      <t>マチ</t>
    </rPh>
    <phoneticPr fontId="2"/>
  </si>
  <si>
    <t>かほく・上品の郷</t>
    <rPh sb="4" eb="6">
      <t>ジョウボン</t>
    </rPh>
    <rPh sb="7" eb="8">
      <t>サト</t>
    </rPh>
    <phoneticPr fontId="2"/>
  </si>
  <si>
    <t>おしかパブリックサービス</t>
  </si>
  <si>
    <t>慶長遣欧使節船協会</t>
    <rPh sb="0" eb="9">
      <t>ケイチョウケンオウシセツセンキョウカイ</t>
    </rPh>
    <phoneticPr fontId="2"/>
  </si>
  <si>
    <t>市営住宅管理運営基金</t>
    <rPh sb="0" eb="10">
      <t>シエイジュウタクカンリウンエイキキン</t>
    </rPh>
    <phoneticPr fontId="5"/>
  </si>
  <si>
    <t>震災復興基金</t>
    <rPh sb="0" eb="6">
      <t>シンサイフッコウキキン</t>
    </rPh>
    <phoneticPr fontId="38"/>
  </si>
  <si>
    <t>がんばる石巻応援基金</t>
    <rPh sb="4" eb="6">
      <t>イシノマキ</t>
    </rPh>
    <rPh sb="6" eb="10">
      <t>オウエンキキン</t>
    </rPh>
    <phoneticPr fontId="38"/>
  </si>
  <si>
    <t>地域づくり基金</t>
    <rPh sb="0" eb="2">
      <t>チイキ</t>
    </rPh>
    <rPh sb="5" eb="7">
      <t>キキン</t>
    </rPh>
    <phoneticPr fontId="38"/>
  </si>
  <si>
    <t>宮城県市町村職員退職手当組合</t>
  </si>
  <si>
    <t>石巻地区広域行政事務組合</t>
  </si>
  <si>
    <t>宮城県市町村自治振興センター</t>
  </si>
  <si>
    <t>宮城県後期高齢者医療広域連合</t>
  </si>
  <si>
    <t>宮城県後期高齢者医療事業会計</t>
  </si>
  <si>
    <t>石巻地方広域水道企業団</t>
  </si>
  <si>
    <t>公共施設等整備基金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</si>
</sst>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132A-4257-8899-21E50BD50F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353308</c:v>
                </c:pt>
                <c:pt idx="1">
                  <c:v>228852</c:v>
                </c:pt>
                <c:pt idx="2">
                  <c:v>96168</c:v>
                </c:pt>
                <c:pt idx="3">
                  <c:v>84610</c:v>
                </c:pt>
                <c:pt idx="4">
                  <c:v>61534</c:v>
                </c:pt>
              </c:numCache>
            </c:numRef>
          </c:val>
          <c:smooth val="0"/>
          <c:extLst>
            <c:ext xmlns:c16="http://schemas.microsoft.com/office/drawing/2014/chart" uri="{C3380CC4-5D6E-409C-BE32-E72D297353CC}">
              <c16:uniqueId val="{00000001-132A-4257-8899-21E50BD50F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14.34</c:v>
                </c:pt>
                <c:pt idx="1">
                  <c:v>12.46</c:v>
                </c:pt>
                <c:pt idx="2">
                  <c:v>7.56</c:v>
                </c:pt>
                <c:pt idx="3">
                  <c:v>4.26</c:v>
                </c:pt>
                <c:pt idx="4">
                  <c:v>4.83</c:v>
                </c:pt>
              </c:numCache>
            </c:numRef>
          </c:val>
          <c:extLst>
            <c:ext xmlns:c16="http://schemas.microsoft.com/office/drawing/2014/chart" uri="{C3380CC4-5D6E-409C-BE32-E72D297353CC}">
              <c16:uniqueId val="{00000000-53E7-4C0A-A503-450EF32478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22.84</c:v>
                </c:pt>
                <c:pt idx="1">
                  <c:v>21.34</c:v>
                </c:pt>
                <c:pt idx="2">
                  <c:v>21.8</c:v>
                </c:pt>
                <c:pt idx="3">
                  <c:v>20.34</c:v>
                </c:pt>
                <c:pt idx="4">
                  <c:v>16.48</c:v>
                </c:pt>
              </c:numCache>
            </c:numRef>
          </c:val>
          <c:extLst>
            <c:ext xmlns:c16="http://schemas.microsoft.com/office/drawing/2014/chart" uri="{C3380CC4-5D6E-409C-BE32-E72D297353CC}">
              <c16:uniqueId val="{00000001-53E7-4C0A-A503-450EF32478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-15.67</c:v>
                </c:pt>
                <c:pt idx="1">
                  <c:v>27.27</c:v>
                </c:pt>
                <c:pt idx="2">
                  <c:v>-11.81</c:v>
                </c:pt>
                <c:pt idx="3">
                  <c:v>-8.07</c:v>
                </c:pt>
                <c:pt idx="4">
                  <c:v>-5.67</c:v>
                </c:pt>
              </c:numCache>
            </c:numRef>
          </c:val>
          <c:smooth val="0"/>
          <c:extLst>
            <c:ext xmlns:c16="http://schemas.microsoft.com/office/drawing/2014/chart" uri="{C3380CC4-5D6E-409C-BE32-E72D297353CC}">
              <c16:uniqueId val="{00000002-53E7-4C0A-A503-450EF32478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1.74</c:v>
                </c:pt>
                <c:pt idx="2">
                  <c:v>#N/A</c:v>
                </c:pt>
                <c:pt idx="3">
                  <c:v>0.36</c:v>
                </c:pt>
                <c:pt idx="4">
                  <c:v>#N/A</c:v>
                </c:pt>
                <c:pt idx="5">
                  <c:v>0.28000000000000003</c:v>
                </c:pt>
                <c:pt idx="6">
                  <c:v>0</c:v>
                </c:pt>
                <c:pt idx="7">
                  <c:v>0</c:v>
                </c:pt>
                <c:pt idx="8">
                  <c:v>0</c:v>
                </c:pt>
                <c:pt idx="9">
                  <c:v>0</c:v>
                </c:pt>
              </c:numCache>
            </c:numRef>
          </c:val>
          <c:extLst>
            <c:ext xmlns:c16="http://schemas.microsoft.com/office/drawing/2014/chart" uri="{C3380CC4-5D6E-409C-BE32-E72D297353CC}">
              <c16:uniqueId val="{00000000-3A01-4BDB-8F8F-D64441E649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01-4BDB-8F8F-D64441E649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01-4BDB-8F8F-D64441E649A6}"/>
            </c:ext>
          </c:extLst>
        </c:ser>
        <c:ser>
          <c:idx val="3"/>
          <c:order val="3"/>
          <c:tx>
            <c:strRef>
              <c:f>データシート!$A$30</c:f>
              <c:strCache>
                <c:ptCount val="1"/>
                <c:pt idx="0">
                  <c:v>石巻市水産物地方卸売市場事業特別会計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A01-4BDB-8F8F-D64441E649A6}"/>
            </c:ext>
          </c:extLst>
        </c:ser>
        <c:ser>
          <c:idx val="4"/>
          <c:order val="4"/>
          <c:tx>
            <c:strRef>
              <c:f>データシート!$A$31</c:f>
              <c:strCache>
                <c:ptCount val="1"/>
                <c:pt idx="0">
                  <c:v>石巻市後期高齢者医療特別会計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4-3A01-4BDB-8F8F-D64441E649A6}"/>
            </c:ext>
          </c:extLst>
        </c:ser>
        <c:ser>
          <c:idx val="5"/>
          <c:order val="5"/>
          <c:tx>
            <c:strRef>
              <c:f>データシート!$A$32</c:f>
              <c:strCache>
                <c:ptCount val="1"/>
                <c:pt idx="0">
                  <c:v>石巻市国民健康保険事業特別会計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0.09</c:v>
                </c:pt>
                <c:pt idx="4">
                  <c:v>#N/A</c:v>
                </c:pt>
                <c:pt idx="5">
                  <c:v>0.08</c:v>
                </c:pt>
                <c:pt idx="6">
                  <c:v>#N/A</c:v>
                </c:pt>
                <c:pt idx="7">
                  <c:v>0.11</c:v>
                </c:pt>
                <c:pt idx="8">
                  <c:v>#N/A</c:v>
                </c:pt>
                <c:pt idx="9">
                  <c:v>0.08</c:v>
                </c:pt>
              </c:numCache>
            </c:numRef>
          </c:val>
          <c:extLst>
            <c:ext xmlns:c16="http://schemas.microsoft.com/office/drawing/2014/chart" uri="{C3380CC4-5D6E-409C-BE32-E72D297353CC}">
              <c16:uniqueId val="{00000005-3A01-4BDB-8F8F-D64441E649A6}"/>
            </c:ext>
          </c:extLst>
        </c:ser>
        <c:ser>
          <c:idx val="6"/>
          <c:order val="6"/>
          <c:tx>
            <c:strRef>
              <c:f>データシート!$A$33</c:f>
              <c:strCache>
                <c:ptCount val="1"/>
                <c:pt idx="0">
                  <c:v>石巻市介護保険事業特別会計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0.57999999999999996</c:v>
                </c:pt>
                <c:pt idx="2">
                  <c:v>#N/A</c:v>
                </c:pt>
                <c:pt idx="3">
                  <c:v>0.93</c:v>
                </c:pt>
                <c:pt idx="4">
                  <c:v>#N/A</c:v>
                </c:pt>
                <c:pt idx="5">
                  <c:v>0.93</c:v>
                </c:pt>
                <c:pt idx="6">
                  <c:v>#N/A</c:v>
                </c:pt>
                <c:pt idx="7">
                  <c:v>0.3</c:v>
                </c:pt>
                <c:pt idx="8">
                  <c:v>#N/A</c:v>
                </c:pt>
                <c:pt idx="9">
                  <c:v>0.34</c:v>
                </c:pt>
              </c:numCache>
            </c:numRef>
          </c:val>
          <c:extLst>
            <c:ext xmlns:c16="http://schemas.microsoft.com/office/drawing/2014/chart" uri="{C3380CC4-5D6E-409C-BE32-E72D297353CC}">
              <c16:uniqueId val="{00000006-3A01-4BDB-8F8F-D64441E649A6}"/>
            </c:ext>
          </c:extLst>
        </c:ser>
        <c:ser>
          <c:idx val="7"/>
          <c:order val="7"/>
          <c:tx>
            <c:strRef>
              <c:f>データシート!$A$34</c:f>
              <c:strCache>
                <c:ptCount val="1"/>
                <c:pt idx="0">
                  <c:v>石巻市病院事業会計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1.69</c:v>
                </c:pt>
                <c:pt idx="4">
                  <c:v>#N/A</c:v>
                </c:pt>
                <c:pt idx="5">
                  <c:v>2.13</c:v>
                </c:pt>
                <c:pt idx="6">
                  <c:v>#N/A</c:v>
                </c:pt>
                <c:pt idx="7">
                  <c:v>1.64</c:v>
                </c:pt>
                <c:pt idx="8">
                  <c:v>#N/A</c:v>
                </c:pt>
                <c:pt idx="9">
                  <c:v>0.87</c:v>
                </c:pt>
              </c:numCache>
            </c:numRef>
          </c:val>
          <c:extLst>
            <c:ext xmlns:c16="http://schemas.microsoft.com/office/drawing/2014/chart" uri="{C3380CC4-5D6E-409C-BE32-E72D297353CC}">
              <c16:uniqueId val="{00000007-3A01-4BDB-8F8F-D64441E649A6}"/>
            </c:ext>
          </c:extLst>
        </c:ser>
        <c:ser>
          <c:idx val="8"/>
          <c:order val="8"/>
          <c:tx>
            <c:strRef>
              <c:f>データシート!$A$35</c:f>
              <c:strCache>
                <c:ptCount val="1"/>
                <c:pt idx="0">
                  <c:v>石巻市下水道事業会計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c:v>
                </c:pt>
                <c:pt idx="2">
                  <c:v>#N/A</c:v>
                </c:pt>
                <c:pt idx="3">
                  <c:v>24.11</c:v>
                </c:pt>
                <c:pt idx="4">
                  <c:v>#N/A</c:v>
                </c:pt>
                <c:pt idx="5">
                  <c:v>3.07</c:v>
                </c:pt>
                <c:pt idx="6">
                  <c:v>#N/A</c:v>
                </c:pt>
                <c:pt idx="7">
                  <c:v>1.4</c:v>
                </c:pt>
                <c:pt idx="8">
                  <c:v>#N/A</c:v>
                </c:pt>
                <c:pt idx="9">
                  <c:v>1.86</c:v>
                </c:pt>
              </c:numCache>
            </c:numRef>
          </c:val>
          <c:extLst>
            <c:ext xmlns:c16="http://schemas.microsoft.com/office/drawing/2014/chart" uri="{C3380CC4-5D6E-409C-BE32-E72D297353CC}">
              <c16:uniqueId val="{00000008-3A01-4BDB-8F8F-D64441E649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12.59</c:v>
                </c:pt>
                <c:pt idx="2">
                  <c:v>#N/A</c:v>
                </c:pt>
                <c:pt idx="3">
                  <c:v>12.09</c:v>
                </c:pt>
                <c:pt idx="4">
                  <c:v>#N/A</c:v>
                </c:pt>
                <c:pt idx="5">
                  <c:v>7.27</c:v>
                </c:pt>
                <c:pt idx="6">
                  <c:v>#N/A</c:v>
                </c:pt>
                <c:pt idx="7">
                  <c:v>4.26</c:v>
                </c:pt>
                <c:pt idx="8">
                  <c:v>#N/A</c:v>
                </c:pt>
                <c:pt idx="9">
                  <c:v>4.83</c:v>
                </c:pt>
              </c:numCache>
            </c:numRef>
          </c:val>
          <c:extLst>
            <c:ext xmlns:c16="http://schemas.microsoft.com/office/drawing/2014/chart" uri="{C3380CC4-5D6E-409C-BE32-E72D297353CC}">
              <c16:uniqueId val="{00000009-3A01-4BDB-8F8F-D64441E649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7180</c:v>
                </c:pt>
                <c:pt idx="5">
                  <c:v>6790</c:v>
                </c:pt>
                <c:pt idx="8">
                  <c:v>6294</c:v>
                </c:pt>
                <c:pt idx="11">
                  <c:v>7313</c:v>
                </c:pt>
                <c:pt idx="14">
                  <c:v>6776</c:v>
                </c:pt>
              </c:numCache>
            </c:numRef>
          </c:val>
          <c:extLst>
            <c:ext xmlns:c16="http://schemas.microsoft.com/office/drawing/2014/chart" uri="{C3380CC4-5D6E-409C-BE32-E72D297353CC}">
              <c16:uniqueId val="{00000000-2899-4479-8DF5-3EE5395D57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99-4479-8DF5-3EE5395D57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75</c:v>
                </c:pt>
                <c:pt idx="3">
                  <c:v>70</c:v>
                </c:pt>
                <c:pt idx="6">
                  <c:v>49</c:v>
                </c:pt>
                <c:pt idx="9">
                  <c:v>10</c:v>
                </c:pt>
                <c:pt idx="12">
                  <c:v>0</c:v>
                </c:pt>
              </c:numCache>
            </c:numRef>
          </c:val>
          <c:extLst>
            <c:ext xmlns:c16="http://schemas.microsoft.com/office/drawing/2014/chart" uri="{C3380CC4-5D6E-409C-BE32-E72D297353CC}">
              <c16:uniqueId val="{00000002-2899-4479-8DF5-3EE5395D57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389</c:v>
                </c:pt>
                <c:pt idx="3">
                  <c:v>323</c:v>
                </c:pt>
                <c:pt idx="6">
                  <c:v>318</c:v>
                </c:pt>
                <c:pt idx="9">
                  <c:v>297</c:v>
                </c:pt>
                <c:pt idx="12">
                  <c:v>280</c:v>
                </c:pt>
              </c:numCache>
            </c:numRef>
          </c:val>
          <c:extLst>
            <c:ext xmlns:c16="http://schemas.microsoft.com/office/drawing/2014/chart" uri="{C3380CC4-5D6E-409C-BE32-E72D297353CC}">
              <c16:uniqueId val="{00000003-2899-4479-8DF5-3EE5395D57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3677</c:v>
                </c:pt>
                <c:pt idx="3">
                  <c:v>3991</c:v>
                </c:pt>
                <c:pt idx="6">
                  <c:v>3061</c:v>
                </c:pt>
                <c:pt idx="9">
                  <c:v>1887</c:v>
                </c:pt>
                <c:pt idx="12">
                  <c:v>1699</c:v>
                </c:pt>
              </c:numCache>
            </c:numRef>
          </c:val>
          <c:extLst>
            <c:ext xmlns:c16="http://schemas.microsoft.com/office/drawing/2014/chart" uri="{C3380CC4-5D6E-409C-BE32-E72D297353CC}">
              <c16:uniqueId val="{00000004-2899-4479-8DF5-3EE5395D57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99-4479-8DF5-3EE5395D57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99-4479-8DF5-3EE5395D57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5738</c:v>
                </c:pt>
                <c:pt idx="3">
                  <c:v>5995</c:v>
                </c:pt>
                <c:pt idx="6">
                  <c:v>6126</c:v>
                </c:pt>
                <c:pt idx="9">
                  <c:v>6702</c:v>
                </c:pt>
                <c:pt idx="12">
                  <c:v>6293</c:v>
                </c:pt>
              </c:numCache>
            </c:numRef>
          </c:val>
          <c:extLst>
            <c:ext xmlns:c16="http://schemas.microsoft.com/office/drawing/2014/chart" uri="{C3380CC4-5D6E-409C-BE32-E72D297353CC}">
              <c16:uniqueId val="{00000007-2899-4479-8DF5-3EE5395D57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2699</c:v>
                </c:pt>
                <c:pt idx="2">
                  <c:v>#N/A</c:v>
                </c:pt>
                <c:pt idx="3">
                  <c:v>#N/A</c:v>
                </c:pt>
                <c:pt idx="4">
                  <c:v>3589</c:v>
                </c:pt>
                <c:pt idx="5">
                  <c:v>#N/A</c:v>
                </c:pt>
                <c:pt idx="6">
                  <c:v>#N/A</c:v>
                </c:pt>
                <c:pt idx="7">
                  <c:v>3260</c:v>
                </c:pt>
                <c:pt idx="8">
                  <c:v>#N/A</c:v>
                </c:pt>
                <c:pt idx="9">
                  <c:v>#N/A</c:v>
                </c:pt>
                <c:pt idx="10">
                  <c:v>1583</c:v>
                </c:pt>
                <c:pt idx="11">
                  <c:v>#N/A</c:v>
                </c:pt>
                <c:pt idx="12">
                  <c:v>#N/A</c:v>
                </c:pt>
                <c:pt idx="13">
                  <c:v>1496</c:v>
                </c:pt>
                <c:pt idx="14">
                  <c:v>#N/A</c:v>
                </c:pt>
              </c:numCache>
            </c:numRef>
          </c:val>
          <c:smooth val="0"/>
          <c:extLst>
            <c:ext xmlns:c16="http://schemas.microsoft.com/office/drawing/2014/chart" uri="{C3380CC4-5D6E-409C-BE32-E72D297353CC}">
              <c16:uniqueId val="{00000008-2899-4479-8DF5-3EE5395D57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73544</c:v>
                </c:pt>
                <c:pt idx="5">
                  <c:v>72015</c:v>
                </c:pt>
                <c:pt idx="8">
                  <c:v>70259</c:v>
                </c:pt>
                <c:pt idx="11">
                  <c:v>71062</c:v>
                </c:pt>
                <c:pt idx="14">
                  <c:v>68565</c:v>
                </c:pt>
              </c:numCache>
            </c:numRef>
          </c:val>
          <c:extLst>
            <c:ext xmlns:c16="http://schemas.microsoft.com/office/drawing/2014/chart" uri="{C3380CC4-5D6E-409C-BE32-E72D297353CC}">
              <c16:uniqueId val="{00000000-AC2D-4787-85DC-DE56893678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20754</c:v>
                </c:pt>
                <c:pt idx="5">
                  <c:v>5131</c:v>
                </c:pt>
                <c:pt idx="8">
                  <c:v>4547</c:v>
                </c:pt>
                <c:pt idx="11">
                  <c:v>3707</c:v>
                </c:pt>
                <c:pt idx="14">
                  <c:v>13042</c:v>
                </c:pt>
              </c:numCache>
            </c:numRef>
          </c:val>
          <c:extLst>
            <c:ext xmlns:c16="http://schemas.microsoft.com/office/drawing/2014/chart" uri="{C3380CC4-5D6E-409C-BE32-E72D297353CC}">
              <c16:uniqueId val="{00000001-AC2D-4787-85DC-DE56893678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39168</c:v>
                </c:pt>
                <c:pt idx="5">
                  <c:v>29493</c:v>
                </c:pt>
                <c:pt idx="8">
                  <c:v>34751</c:v>
                </c:pt>
                <c:pt idx="11">
                  <c:v>33294</c:v>
                </c:pt>
                <c:pt idx="14">
                  <c:v>31665</c:v>
                </c:pt>
              </c:numCache>
            </c:numRef>
          </c:val>
          <c:extLst>
            <c:ext xmlns:c16="http://schemas.microsoft.com/office/drawing/2014/chart" uri="{C3380CC4-5D6E-409C-BE32-E72D297353CC}">
              <c16:uniqueId val="{00000002-AC2D-4787-85DC-DE56893678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2D-4787-85DC-DE56893678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2D-4787-85DC-DE56893678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54</c:v>
                </c:pt>
                <c:pt idx="3">
                  <c:v>37</c:v>
                </c:pt>
                <c:pt idx="6">
                  <c:v>37</c:v>
                </c:pt>
                <c:pt idx="9">
                  <c:v>0</c:v>
                </c:pt>
                <c:pt idx="12">
                  <c:v>38</c:v>
                </c:pt>
              </c:numCache>
            </c:numRef>
          </c:val>
          <c:extLst>
            <c:ext xmlns:c16="http://schemas.microsoft.com/office/drawing/2014/chart" uri="{C3380CC4-5D6E-409C-BE32-E72D297353CC}">
              <c16:uniqueId val="{00000005-AC2D-4787-85DC-DE56893678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8800</c:v>
                </c:pt>
                <c:pt idx="3">
                  <c:v>8401</c:v>
                </c:pt>
                <c:pt idx="6">
                  <c:v>8444</c:v>
                </c:pt>
                <c:pt idx="9">
                  <c:v>8081</c:v>
                </c:pt>
                <c:pt idx="12">
                  <c:v>7860</c:v>
                </c:pt>
              </c:numCache>
            </c:numRef>
          </c:val>
          <c:extLst>
            <c:ext xmlns:c16="http://schemas.microsoft.com/office/drawing/2014/chart" uri="{C3380CC4-5D6E-409C-BE32-E72D297353CC}">
              <c16:uniqueId val="{00000006-AC2D-4787-85DC-DE56893678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2097</c:v>
                </c:pt>
                <c:pt idx="3">
                  <c:v>1844</c:v>
                </c:pt>
                <c:pt idx="6">
                  <c:v>1666</c:v>
                </c:pt>
                <c:pt idx="9">
                  <c:v>1483</c:v>
                </c:pt>
                <c:pt idx="12">
                  <c:v>2228</c:v>
                </c:pt>
              </c:numCache>
            </c:numRef>
          </c:val>
          <c:extLst>
            <c:ext xmlns:c16="http://schemas.microsoft.com/office/drawing/2014/chart" uri="{C3380CC4-5D6E-409C-BE32-E72D297353CC}">
              <c16:uniqueId val="{00000007-AC2D-4787-85DC-DE56893678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38575</c:v>
                </c:pt>
                <c:pt idx="3">
                  <c:v>37719</c:v>
                </c:pt>
                <c:pt idx="6">
                  <c:v>37060</c:v>
                </c:pt>
                <c:pt idx="9">
                  <c:v>32555</c:v>
                </c:pt>
                <c:pt idx="12">
                  <c:v>31400</c:v>
                </c:pt>
              </c:numCache>
            </c:numRef>
          </c:val>
          <c:extLst>
            <c:ext xmlns:c16="http://schemas.microsoft.com/office/drawing/2014/chart" uri="{C3380CC4-5D6E-409C-BE32-E72D297353CC}">
              <c16:uniqueId val="{00000008-AC2D-4787-85DC-DE56893678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2D-4787-85DC-DE56893678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84222</c:v>
                </c:pt>
                <c:pt idx="3">
                  <c:v>71655</c:v>
                </c:pt>
                <c:pt idx="6">
                  <c:v>71017</c:v>
                </c:pt>
                <c:pt idx="9">
                  <c:v>70945</c:v>
                </c:pt>
                <c:pt idx="12">
                  <c:v>67995</c:v>
                </c:pt>
              </c:numCache>
            </c:numRef>
          </c:val>
          <c:extLst>
            <c:ext xmlns:c16="http://schemas.microsoft.com/office/drawing/2014/chart" uri="{C3380CC4-5D6E-409C-BE32-E72D297353CC}">
              <c16:uniqueId val="{0000000A-AC2D-4787-85DC-DE56893678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281</c:v>
                </c:pt>
                <c:pt idx="2">
                  <c:v>#N/A</c:v>
                </c:pt>
                <c:pt idx="3">
                  <c:v>#N/A</c:v>
                </c:pt>
                <c:pt idx="4">
                  <c:v>13018</c:v>
                </c:pt>
                <c:pt idx="5">
                  <c:v>#N/A</c:v>
                </c:pt>
                <c:pt idx="6">
                  <c:v>#N/A</c:v>
                </c:pt>
                <c:pt idx="7">
                  <c:v>8667</c:v>
                </c:pt>
                <c:pt idx="8">
                  <c:v>#N/A</c:v>
                </c:pt>
                <c:pt idx="9">
                  <c:v>#N/A</c:v>
                </c:pt>
                <c:pt idx="10">
                  <c:v>5001</c:v>
                </c:pt>
                <c:pt idx="11">
                  <c:v>#N/A</c:v>
                </c:pt>
                <c:pt idx="12">
                  <c:v>#N/A</c:v>
                </c:pt>
                <c:pt idx="13">
                  <c:v>0</c:v>
                </c:pt>
                <c:pt idx="14">
                  <c:v>#N/A</c:v>
                </c:pt>
              </c:numCache>
            </c:numRef>
          </c:val>
          <c:smooth val="0"/>
          <c:extLst>
            <c:ext xmlns:c16="http://schemas.microsoft.com/office/drawing/2014/chart" uri="{C3380CC4-5D6E-409C-BE32-E72D297353CC}">
              <c16:uniqueId val="{0000000B-AC2D-4787-85DC-DE56893678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8589</c:v>
                </c:pt>
                <c:pt idx="1">
                  <c:v>8141</c:v>
                </c:pt>
                <c:pt idx="2">
                  <c:v>6597</c:v>
                </c:pt>
              </c:numCache>
            </c:numRef>
          </c:val>
          <c:extLst>
            <c:ext xmlns:c16="http://schemas.microsoft.com/office/drawing/2014/chart" uri="{C3380CC4-5D6E-409C-BE32-E72D297353CC}">
              <c16:uniqueId val="{00000000-17D3-459F-B409-DF48CB6E3C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2831</c:v>
                </c:pt>
                <c:pt idx="1">
                  <c:v>1990</c:v>
                </c:pt>
                <c:pt idx="2">
                  <c:v>1598</c:v>
                </c:pt>
              </c:numCache>
            </c:numRef>
          </c:val>
          <c:extLst>
            <c:ext xmlns:c16="http://schemas.microsoft.com/office/drawing/2014/chart" uri="{C3380CC4-5D6E-409C-BE32-E72D297353CC}">
              <c16:uniqueId val="{00000001-17D3-459F-B409-DF48CB6E3C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22877</c:v>
                </c:pt>
                <c:pt idx="1">
                  <c:v>25568</c:v>
                </c:pt>
                <c:pt idx="2">
                  <c:v>29655</c:v>
                </c:pt>
              </c:numCache>
            </c:numRef>
          </c:val>
          <c:extLst>
            <c:ext xmlns:c16="http://schemas.microsoft.com/office/drawing/2014/chart" uri="{C3380CC4-5D6E-409C-BE32-E72D297353CC}">
              <c16:uniqueId val="{00000002-17D3-459F-B409-DF48CB6E3C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）に関しては、合併特例債や臨時財政対策債の償還完了等により元利償還金が減少、資本費平準化債の拡充などにより公営企業債の元利償還金に対する繰入金も減少した。一方で、算入公債費等（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も、公害防止事業債などの災害復旧費等に係る基準財政需要額の減などにより減少した。この結果、実質公債費比率の分子について、令和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年度は前年度比</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百万円減少した。今後も建設事業の厳選などにより起債発行を抑制し、公債費の抑制に努める。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満期一括償還地方債の財源として積み立てた減債基金はなし。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将来負担比率の分子が減少しマイナスになった。主な要因としては、地方債の発行額が減少したことにより地方債現在高が減少したことや、下水道事業会計における資本的収支への繰出額の減少などの公営企業債等繰入見込額の減少によるものとなっている。</a:t>
          </a:r>
        </a:p>
        <a:p>
          <a:r>
            <a:rPr kumimoji="1" lang="ja-JP" altLang="en-US" sz="1400">
              <a:latin typeface="ＭＳ ゴシック" pitchFamily="49" charset="-128"/>
              <a:ea typeface="ＭＳ ゴシック" pitchFamily="49" charset="-128"/>
            </a:rPr>
            <a:t>　一方、充当可能基金残高は全体として減少していることから、引き続き財政健全化と財源の確保に努め、必要最低限の取崩としていく必要がある。　</a:t>
          </a:r>
        </a:p>
        <a:p>
          <a:r>
            <a:rPr kumimoji="1" lang="ja-JP" altLang="en-US" sz="1400">
              <a:latin typeface="ＭＳ ゴシック" pitchFamily="49" charset="-128"/>
              <a:ea typeface="ＭＳ ゴシック" pitchFamily="49" charset="-128"/>
            </a:rPr>
            <a:t>　また、地方債の発行抑制により地方債現在高を抑制し、職員定員適正化計画の確実な進捗により組合等負担や退職手当負担の低減に努めていく。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宮城県石巻市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百万円増加した。残高の前年度比増減を基金区分別に見ると、財政調整基金が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百万円減少している一方で、災害公営住宅家賃低廉化事業費補助金及び東日本大震災特別家賃低減事業費補助金を市営住宅管理運営基金に積立てたこと等により、その他の特定目的基金が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百万円増加しており、基金全体として残高は増加した。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特定目的基金の残高が増加したが、財政調整基金及び減債基金の残高は減少傾向にあり、引続き財源確保・歳出抑制に取り組む。</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市営住宅管理運営基金：市営住宅の管理・解体・大規模修繕等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がんばる石巻応援基金：企業育成支援事業や移住定住推進関係事業など市の各種重点事業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震災復興基金：復旧・復興事業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公共施設等整備基金：施設の統廃合・大規模修繕等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地域づくり基金：市民の連帯の強化及び均衡ある地域振興に資するための事業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災害公営住宅家賃低廉化事業費補助金及び東日本大震災特別家賃低減事業費補助金を市営住宅管理運営基金に積立したことにより、市営住宅管理運営基金の残高が増加したことによる。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市営住宅管理運営基金及びがんばる石巻応援基金以外の基金は、残高が減少傾向にある。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残高が少ない基金に関しては廃止や整理集約化を行うとともに、それ以外の基金に関しても目的に沿った適正かつ計画的な運用に努めていく。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また、財政健全化と財源の確保に努め、必要最低限の取崩としていく。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主な増減要因は歳計剰余金の積立と財源不足を補うための取り崩しであり、令和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年度末の財政調整基金残高は前年度末から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収束に伴い、通常の予算規模及び財政調整基金残高となった。今後、復興財源の精算による財政調整基金の取り崩しが発生する可能性があること、震災後の新たな公共施設の維持管理経費等の増や物価高騰の影響による物件費の増が見込まれることから、財政調整基金残高の動きに注視するとともに、十分な財政調整機能が果たされるよう適切な基金の運用・管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地方債の償還に充てたことにより、前年度末から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年度以降の臨時財政対策債の償還に備えるとともに、令和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年度に借入した係留船舶集約施設など新たに償還が始まる地方債に対応するため、残高の適切な管理に努めていく。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132,447
130,751
554.55
84,507,393
82,286,870
1,935,263
40,043,067
67,995,472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値で、単年度も同値である。これは主に定額減税減収補てん特例交付金等の増による基準財政収入額が増加したものの、給与改定費や包括算定経費（人口）などの増による基準財政需要額も増加したため、指数に変動がなか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他団体と比較すると類似団体平均を</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a:t>
          </a:r>
        </a:p>
        <a:p>
          <a:r>
            <a:rPr kumimoji="1" lang="ja-JP" altLang="en-US" sz="1300">
              <a:latin typeface="ＭＳ Ｐゴシック" panose="020B0600070205080204" pitchFamily="50" charset="-128"/>
              <a:ea typeface="ＭＳ Ｐゴシック" panose="020B0600070205080204" pitchFamily="50" charset="-128"/>
            </a:rPr>
            <a:t>　このため、税率見直し・収納率向上等による税収の確保に努める一方、起債発行の抑制等を行い、基準財政需要額の削減を図っていく。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年度は、支出面は私立認可保育所等の運営に関する扶助費などが増加したが、一般廃棄物の収集運搬等に関する物件費に占める一般財源などが減少したため</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％改善した。収入面は地方特例交付金や地方消費税交付金などが前年度より増加したが、地方税や使用料手数料などが減少したため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％悪化した。近年は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％前後で推移しており、税収等の経常的収入を一層確保するとともに、施設統廃合や起債発行抑制、人件費の更なる抑制等による経常的支出の削減を進める。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12446</xdr:rowOff>
    </xdr:from>
    <xdr:to>
      <xdr:col>23</xdr:col>
      <xdr:colOff>133350</xdr:colOff>
      <xdr:row>67</xdr:row>
      <xdr:rowOff>118618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49959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118618</xdr:rowOff>
    </xdr:from>
    <xdr:to>
      <xdr:col>19</xdr:col>
      <xdr:colOff>133350</xdr:colOff>
      <xdr:row>67</xdr:row>
      <xdr:rowOff>137922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6057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67</xdr:row>
      <xdr:rowOff>137922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7760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67</xdr:row>
      <xdr:rowOff>12446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7760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133096</xdr:rowOff>
    </xdr:from>
    <xdr:to>
      <xdr:col>23</xdr:col>
      <xdr:colOff>184150</xdr:colOff>
      <xdr:row>67</xdr:row>
      <xdr:rowOff>63246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28973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4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67818</xdr:rowOff>
    </xdr:from>
    <xdr:to>
      <xdr:col>19</xdr:col>
      <xdr:colOff>184150</xdr:colOff>
      <xdr:row>67</xdr:row>
      <xdr:rowOff>169418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5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154195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641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87122</xdr:rowOff>
    </xdr:from>
    <xdr:to>
      <xdr:col>15</xdr:col>
      <xdr:colOff>133350</xdr:colOff>
      <xdr:row>68</xdr:row>
      <xdr:rowOff>17272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57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2049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66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133096</xdr:rowOff>
    </xdr:from>
    <xdr:to>
      <xdr:col>7</xdr:col>
      <xdr:colOff>31750</xdr:colOff>
      <xdr:row>67</xdr:row>
      <xdr:rowOff>63246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48023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ふるさと納税の事務や放課後児童クラブの運営に要する経費等の増により増加した。また、人件費については、「職員定員適正化計画」により人件費の削減を進めているが、人事院勧告に基づく給与改定等により増加した。</a:t>
          </a:r>
        </a:p>
        <a:p>
          <a:r>
            <a:rPr kumimoji="1" lang="ja-JP" altLang="en-US" sz="1300">
              <a:latin typeface="ＭＳ Ｐゴシック" panose="020B0600070205080204" pitchFamily="50" charset="-128"/>
              <a:ea typeface="ＭＳ Ｐゴシック" panose="020B0600070205080204" pitchFamily="50" charset="-128"/>
            </a:rPr>
            <a:t>　今後は物価上昇や賃金引上げの影響で決算額が増加し、人口も減少すると見込まれることから、引続き「職員定員適正化計画」等に基づき人員の精査を行うなどし歳出の抑制に努めていくとともに、公共施設の統廃合等を進め、類似団体との差を縮小させ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79767</xdr:rowOff>
    </xdr:from>
    <xdr:to>
      <xdr:col>23</xdr:col>
      <xdr:colOff>133350</xdr:colOff>
      <xdr:row>89</xdr:row>
      <xdr:rowOff>17608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167367"/>
          <a:ext cx="838200" cy="10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79767</xdr:rowOff>
    </xdr:from>
    <xdr:to>
      <xdr:col>19</xdr:col>
      <xdr:colOff>133350</xdr:colOff>
      <xdr:row>89</xdr:row>
      <xdr:rowOff>493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167367"/>
          <a:ext cx="8890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154139</xdr:rowOff>
    </xdr:from>
    <xdr:to>
      <xdr:col>15</xdr:col>
      <xdr:colOff>82550</xdr:colOff>
      <xdr:row>89</xdr:row>
      <xdr:rowOff>493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241739"/>
          <a:ext cx="889000" cy="1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154139</xdr:rowOff>
    </xdr:from>
    <xdr:to>
      <xdr:col>11</xdr:col>
      <xdr:colOff>31750</xdr:colOff>
      <xdr:row>88</xdr:row>
      <xdr:rowOff>160155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5241739"/>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138258</xdr:rowOff>
    </xdr:from>
    <xdr:to>
      <xdr:col>23</xdr:col>
      <xdr:colOff>184150</xdr:colOff>
      <xdr:row>89</xdr:row>
      <xdr:rowOff>68408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34135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28967</xdr:rowOff>
    </xdr:from>
    <xdr:to>
      <xdr:col>19</xdr:col>
      <xdr:colOff>184150</xdr:colOff>
      <xdr:row>88</xdr:row>
      <xdr:rowOff>130567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115344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02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121143</xdr:rowOff>
    </xdr:from>
    <xdr:to>
      <xdr:col>15</xdr:col>
      <xdr:colOff>133350</xdr:colOff>
      <xdr:row>89</xdr:row>
      <xdr:rowOff>51293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2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36070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9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103339</xdr:rowOff>
    </xdr:from>
    <xdr:to>
      <xdr:col>11</xdr:col>
      <xdr:colOff>82550</xdr:colOff>
      <xdr:row>89</xdr:row>
      <xdr:rowOff>33489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19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18266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27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109355</xdr:rowOff>
    </xdr:from>
    <xdr:to>
      <xdr:col>7</xdr:col>
      <xdr:colOff>31750</xdr:colOff>
      <xdr:row>89</xdr:row>
      <xdr:rowOff>39505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51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24282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28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実施済の給与削減計画により類似団体の中でも低い水準にあり、引き続き縮減に努めていく。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84</xdr:row>
      <xdr:rowOff>62441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263159"/>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32809</xdr:rowOff>
    </xdr:from>
    <xdr:to>
      <xdr:col>77</xdr:col>
      <xdr:colOff>44450</xdr:colOff>
      <xdr:row>83</xdr:row>
      <xdr:rowOff>32809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2631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32809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430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82550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430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153459</xdr:rowOff>
    </xdr:from>
    <xdr:to>
      <xdr:col>77</xdr:col>
      <xdr:colOff>95250</xdr:colOff>
      <xdr:row>83</xdr:row>
      <xdr:rowOff>83609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8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153459</xdr:rowOff>
    </xdr:from>
    <xdr:to>
      <xdr:col>73</xdr:col>
      <xdr:colOff>44450</xdr:colOff>
      <xdr:row>83</xdr:row>
      <xdr:rowOff>83609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93786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市の面積が広大であることもあり、類似団体と比較して支所等を多く配置しなければならないことや、復旧・復興事業の推進のため、退職者の再任用や任期付職員の採用を進めていた関係上、平均を約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人上回る状況となっている。</a:t>
          </a:r>
        </a:p>
        <a:p>
          <a:r>
            <a:rPr kumimoji="1" lang="ja-JP" altLang="en-US" sz="1300">
              <a:latin typeface="ＭＳ Ｐゴシック" panose="020B0600070205080204" pitchFamily="50" charset="-128"/>
              <a:ea typeface="ＭＳ Ｐゴシック" panose="020B0600070205080204" pitchFamily="50" charset="-128"/>
            </a:rPr>
            <a:t>　しかし、「職員定員適正化計画」に基づき、退職・採用及び職員の適正な配置を進めていることから、類似団体平均との差は徐々に縮小傾向となっている。今後も、同計画に沿って職員数の適正化を行い、類似団体平均との差を縮小させ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127363</xdr:rowOff>
    </xdr:from>
    <xdr:to>
      <xdr:col>81</xdr:col>
      <xdr:colOff>44450</xdr:colOff>
      <xdr:row>66</xdr:row>
      <xdr:rowOff>148046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144306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148046</xdr:rowOff>
    </xdr:from>
    <xdr:to>
      <xdr:col>77</xdr:col>
      <xdr:colOff>44450</xdr:colOff>
      <xdr:row>67</xdr:row>
      <xdr:rowOff>73116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4637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73116</xdr:rowOff>
    </xdr:from>
    <xdr:to>
      <xdr:col>72</xdr:col>
      <xdr:colOff>203200</xdr:colOff>
      <xdr:row>67</xdr:row>
      <xdr:rowOff>142059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5602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90351</xdr:rowOff>
    </xdr:from>
    <xdr:to>
      <xdr:col>68</xdr:col>
      <xdr:colOff>152400</xdr:colOff>
      <xdr:row>67</xdr:row>
      <xdr:rowOff>142059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57750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76563</xdr:rowOff>
    </xdr:from>
    <xdr:to>
      <xdr:col>81</xdr:col>
      <xdr:colOff>95250</xdr:colOff>
      <xdr:row>67</xdr:row>
      <xdr:rowOff>6713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143890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28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97246</xdr:rowOff>
    </xdr:from>
    <xdr:to>
      <xdr:col>77</xdr:col>
      <xdr:colOff>95250</xdr:colOff>
      <xdr:row>67</xdr:row>
      <xdr:rowOff>27396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12173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49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22316</xdr:rowOff>
    </xdr:from>
    <xdr:to>
      <xdr:col>73</xdr:col>
      <xdr:colOff>44450</xdr:colOff>
      <xdr:row>67</xdr:row>
      <xdr:rowOff>123916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5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108693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59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91259</xdr:rowOff>
    </xdr:from>
    <xdr:to>
      <xdr:col>68</xdr:col>
      <xdr:colOff>203200</xdr:colOff>
      <xdr:row>68</xdr:row>
      <xdr:rowOff>21409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5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6186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66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39551</xdr:rowOff>
    </xdr:from>
    <xdr:to>
      <xdr:col>64</xdr:col>
      <xdr:colOff>152400</xdr:colOff>
      <xdr:row>67</xdr:row>
      <xdr:rowOff>141151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5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125928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61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「公営企業に要する経費の財源とする地方債の償還に充てたと認められる繰入金」が令和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年度と比べて減少したことや、復興関連事業の終了や資本費平準化債の制度拡充により資本的収支に計上される下水道事業会計に係る繰出額が減少したことなどにより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依然として類似団体の平均値よりも高い状況にあることから、施設の統廃合推進や、緊急度・住民ニーズを的確に把握した施策展開で、起債に頼らない財政運営に努めていく。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153811</xdr:rowOff>
    </xdr:from>
    <xdr:to>
      <xdr:col>81</xdr:col>
      <xdr:colOff>44450</xdr:colOff>
      <xdr:row>42</xdr:row>
      <xdr:rowOff>79022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11811"/>
          <a:ext cx="8382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79022</xdr:rowOff>
    </xdr:from>
    <xdr:to>
      <xdr:col>77</xdr:col>
      <xdr:colOff>44450</xdr:colOff>
      <xdr:row>43</xdr:row>
      <xdr:rowOff>55033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79922"/>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81845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28222</xdr:rowOff>
    </xdr:from>
    <xdr:to>
      <xdr:col>68</xdr:col>
      <xdr:colOff>152400</xdr:colOff>
      <xdr:row>43</xdr:row>
      <xdr:rowOff>81845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4005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103011</xdr:rowOff>
    </xdr:from>
    <xdr:to>
      <xdr:col>81</xdr:col>
      <xdr:colOff>95250</xdr:colOff>
      <xdr:row>41</xdr:row>
      <xdr:rowOff>33161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75088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28222</xdr:rowOff>
    </xdr:from>
    <xdr:to>
      <xdr:col>77</xdr:col>
      <xdr:colOff>95250</xdr:colOff>
      <xdr:row>42</xdr:row>
      <xdr:rowOff>129822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114599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31045</xdr:rowOff>
    </xdr:from>
    <xdr:to>
      <xdr:col>68</xdr:col>
      <xdr:colOff>203200</xdr:colOff>
      <xdr:row>43</xdr:row>
      <xdr:rowOff>132645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117422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148872</xdr:rowOff>
    </xdr:from>
    <xdr:to>
      <xdr:col>64</xdr:col>
      <xdr:colOff>152400</xdr:colOff>
      <xdr:row>43</xdr:row>
      <xdr:rowOff>79022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63799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前年度と比べ、地方債発行額の減少により地方債現在高が減少したことや、下水道事業会計の資本的収支への繰出額の減少により公営企業債等繰入見込額が減少したことなどにより</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引続き地方債発行の抑制を図るとともに、行財政運営の見直しを的確に行いながら、健全な財政運営に努めていく。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167428</xdr:rowOff>
    </xdr:from>
    <xdr:to>
      <xdr:col>77</xdr:col>
      <xdr:colOff>44450</xdr:colOff>
      <xdr:row>15</xdr:row>
      <xdr:rowOff>143440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67728"/>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143440</xdr:rowOff>
    </xdr:from>
    <xdr:to>
      <xdr:col>72</xdr:col>
      <xdr:colOff>203200</xdr:colOff>
      <xdr:row>16</xdr:row>
      <xdr:rowOff>134197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15190"/>
          <a:ext cx="8890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152541</xdr:rowOff>
    </xdr:from>
    <xdr:to>
      <xdr:col>68</xdr:col>
      <xdr:colOff>152400</xdr:colOff>
      <xdr:row>16</xdr:row>
      <xdr:rowOff>134197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381391"/>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85036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116628</xdr:rowOff>
    </xdr:from>
    <xdr:to>
      <xdr:col>77</xdr:col>
      <xdr:colOff>95250</xdr:colOff>
      <xdr:row>15</xdr:row>
      <xdr:rowOff>46778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92640</xdr:rowOff>
    </xdr:from>
    <xdr:to>
      <xdr:col>73</xdr:col>
      <xdr:colOff>44450</xdr:colOff>
      <xdr:row>16</xdr:row>
      <xdr:rowOff>22790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7567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5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83397</xdr:rowOff>
    </xdr:from>
    <xdr:to>
      <xdr:col>68</xdr:col>
      <xdr:colOff>203200</xdr:colOff>
      <xdr:row>17</xdr:row>
      <xdr:rowOff>13547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169774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101741</xdr:rowOff>
    </xdr:from>
    <xdr:to>
      <xdr:col>64</xdr:col>
      <xdr:colOff>152400</xdr:colOff>
      <xdr:row>14</xdr:row>
      <xdr:rowOff>31891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3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42068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09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132,447
130,751
554.55
84,507,393
82,286,870
1,935,263
40,043,067
67,995,472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「職員定員適正化計画」に基づき、退職・採用及び職員の適正な配置を進めているものの、人事院勧告に基づく給与改定等により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引き続き、会計年度任用職員も含めて職員数及び職員配置の適正化を推進していく。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82550</xdr:rowOff>
    </xdr:from>
    <xdr:to>
      <xdr:col>24</xdr:col>
      <xdr:colOff>25400</xdr:colOff>
      <xdr:row>37</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6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82550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6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120650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4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120650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43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31750</xdr:rowOff>
    </xdr:from>
    <xdr:to>
      <xdr:col>20</xdr:col>
      <xdr:colOff>38100</xdr:colOff>
      <xdr:row>37</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118127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69850</xdr:rowOff>
    </xdr:from>
    <xdr:to>
      <xdr:col>11</xdr:col>
      <xdr:colOff>60325</xdr:colOff>
      <xdr:row>38</xdr:row>
      <xdr:rowOff>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一般廃棄物の収集運搬や小学校の備品整備等に関する物件費に占める一般財源などが減少したことにより、前年度から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震災復旧・復興事業により建設した建物等や既存の老朽化した公共施設の維持補修対応や近年の物価上昇等により、今後は物件費の増大が懸念されるため、「公共施設等総合管理計画」に基づき、計画的な施設の管理・整備・統廃合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82550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54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16</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16</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15</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51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31750</xdr:rowOff>
    </xdr:from>
    <xdr:to>
      <xdr:col>82</xdr:col>
      <xdr:colOff>158750</xdr:colOff>
      <xdr:row>15</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私立認可保育所等の運営、障害者支援等により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そのほか、近年生活保護受給世帯数が増加傾向にあり、今後扶助費の上昇要因となることが予想されることから、扶助費全体として、財政への影響を捉え、各種受給資格の適切な審査等によって、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年度は、前年度からほぼ横ばいであるが、国民健康保険事業への繰出金等により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本項目には各特別会計への繰出金が含まれており、特別会計での事業等を精査し、改善に努めていく。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101600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0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76200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補助費等については、本市の場合、消防やごみ処理等に係る広域行政事務組合への負担金や市立病院・下水道事業への運営費補助金等が含まれているため、単純に類似団体と比較することは難しい。</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年度においては、下水道事業において消費税還付や資本費平準化債の拡充による繰出の減少、広域行政事務組合負担金に占める経常的経費などが減少し、</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ポイント減少したものの、市民団体等をはじめとする各種補助金は例年多種多額となっており、補助金の整理統合・交付の適正化等に努める必要がある。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39</xdr:row>
      <xdr:rowOff>5842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3440"/>
          <a:ext cx="0" cy="75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149369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5842</xdr:rowOff>
    </xdr:from>
    <xdr:to>
      <xdr:col>82</xdr:col>
      <xdr:colOff>196850</xdr:colOff>
      <xdr:row>39</xdr:row>
      <xdr:rowOff>5842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5842</xdr:rowOff>
    </xdr:from>
    <xdr:to>
      <xdr:col>82</xdr:col>
      <xdr:colOff>107950</xdr:colOff>
      <xdr:row>39</xdr:row>
      <xdr:rowOff>42418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923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42418</xdr:rowOff>
    </xdr:from>
    <xdr:to>
      <xdr:col>78</xdr:col>
      <xdr:colOff>69850</xdr:colOff>
      <xdr:row>39</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7289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44196</xdr:rowOff>
    </xdr:from>
    <xdr:to>
      <xdr:col>78</xdr:col>
      <xdr:colOff>120650</xdr:colOff>
      <xdr:row>36</xdr:row>
      <xdr:rowOff>145796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77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35052</xdr:rowOff>
    </xdr:from>
    <xdr:to>
      <xdr:col>74</xdr:col>
      <xdr:colOff>31750</xdr:colOff>
      <xdr:row>36</xdr:row>
      <xdr:rowOff>136652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80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35069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163068</xdr:rowOff>
    </xdr:from>
    <xdr:to>
      <xdr:col>78</xdr:col>
      <xdr:colOff>120650</xdr:colOff>
      <xdr:row>39</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77995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110490</xdr:rowOff>
    </xdr:from>
    <xdr:to>
      <xdr:col>65</xdr:col>
      <xdr:colOff>53975</xdr:colOff>
      <xdr:row>40</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臨時財政対策債等の元利償還金の減により、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今後、人口減少に伴い財政規模が縮小していく中では公債費の負担が相対的に増加していくことが予想されるほか、金利の上昇も懸念されるため、新規発行を抑制し後年度の負担軽減に努める必要がある。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42092</xdr:rowOff>
    </xdr:from>
    <xdr:to>
      <xdr:col>24</xdr:col>
      <xdr:colOff>25400</xdr:colOff>
      <xdr:row>78</xdr:row>
      <xdr:rowOff>55155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1519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78</xdr:row>
      <xdr:rowOff>55155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3681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135164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2578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17599</xdr:rowOff>
    </xdr:from>
    <xdr:to>
      <xdr:col>11</xdr:col>
      <xdr:colOff>9525</xdr:colOff>
      <xdr:row>77</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19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162742</xdr:rowOff>
    </xdr:from>
    <xdr:to>
      <xdr:col>24</xdr:col>
      <xdr:colOff>76200</xdr:colOff>
      <xdr:row>78</xdr:row>
      <xdr:rowOff>92892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134819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3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4355</xdr:rowOff>
    </xdr:from>
    <xdr:to>
      <xdr:col>20</xdr:col>
      <xdr:colOff>38100</xdr:colOff>
      <xdr:row>78</xdr:row>
      <xdr:rowOff>105955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84364</xdr:rowOff>
    </xdr:from>
    <xdr:to>
      <xdr:col>15</xdr:col>
      <xdr:colOff>149225</xdr:colOff>
      <xdr:row>78</xdr:row>
      <xdr:rowOff>14514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138249</xdr:rowOff>
    </xdr:from>
    <xdr:to>
      <xdr:col>6</xdr:col>
      <xdr:colOff>171450</xdr:colOff>
      <xdr:row>77</xdr:row>
      <xdr:rowOff>68399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78576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経常収支比率が</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ポイント減少したが、依然として類似団体平均を上回っている状況が続いている。これは病院事業会計や下水道事業会計への補助金が大きな要因であると考えられる。　また、類似団体の中では面積が広く高齢化率が高いことから、公立学校や保育所の施設数が多く、国民健康保険や介護保険への繰出金も多くなっている。</a:t>
          </a:r>
        </a:p>
        <a:p>
          <a:r>
            <a:rPr kumimoji="1" lang="ja-JP" altLang="en-US" sz="1200">
              <a:latin typeface="ＭＳ Ｐゴシック" panose="020B0600070205080204" pitchFamily="50" charset="-128"/>
              <a:ea typeface="ＭＳ Ｐゴシック" panose="020B0600070205080204" pitchFamily="50" charset="-128"/>
            </a:rPr>
            <a:t>　このような市の特性からも、今後も現在策定中の「行財政改革推進プラン</a:t>
          </a:r>
          <a:r>
            <a:rPr kumimoji="1" lang="en-US" altLang="ja-JP" sz="1200">
              <a:latin typeface="ＭＳ Ｐゴシック" panose="020B0600070205080204" pitchFamily="50" charset="-128"/>
              <a:ea typeface="ＭＳ Ｐゴシック" panose="020B0600070205080204" pitchFamily="50" charset="-128"/>
            </a:rPr>
            <a:t>2030</a:t>
          </a:r>
          <a:r>
            <a:rPr kumimoji="1" lang="ja-JP" altLang="en-US" sz="1200">
              <a:latin typeface="ＭＳ Ｐゴシック" panose="020B0600070205080204" pitchFamily="50" charset="-128"/>
              <a:ea typeface="ＭＳ Ｐゴシック" panose="020B0600070205080204" pitchFamily="50" charset="-128"/>
            </a:rPr>
            <a:t>」等に基づき、一層の歳入確保や経費削減に努めていく必要がある。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80</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660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728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7058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81</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7058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83820</xdr:rowOff>
    </xdr:from>
    <xdr:to>
      <xdr:col>74</xdr:col>
      <xdr:colOff>31750</xdr:colOff>
      <xdr:row>81</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121920</xdr:rowOff>
    </xdr:from>
    <xdr:to>
      <xdr:col>65</xdr:col>
      <xdr:colOff>53975</xdr:colOff>
      <xdr:row>81</xdr:row>
      <xdr:rowOff>52070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36847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33099</xdr:rowOff>
    </xdr:from>
    <xdr:to>
      <xdr:col>29</xdr:col>
      <xdr:colOff>127000</xdr:colOff>
      <xdr:row>13</xdr:row>
      <xdr:rowOff>67160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09574"/>
          <a:ext cx="647700" cy="34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57810</xdr:rowOff>
    </xdr:from>
    <xdr:to>
      <xdr:col>26</xdr:col>
      <xdr:colOff>50800</xdr:colOff>
      <xdr:row>13</xdr:row>
      <xdr:rowOff>67160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334285"/>
          <a:ext cx="698500" cy="9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48712</xdr:rowOff>
    </xdr:from>
    <xdr:to>
      <xdr:col>22</xdr:col>
      <xdr:colOff>114300</xdr:colOff>
      <xdr:row>13</xdr:row>
      <xdr:rowOff>57810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325187"/>
          <a:ext cx="698500" cy="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136654</xdr:rowOff>
    </xdr:from>
    <xdr:to>
      <xdr:col>18</xdr:col>
      <xdr:colOff>177800</xdr:colOff>
      <xdr:row>13</xdr:row>
      <xdr:rowOff>48712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241679"/>
          <a:ext cx="698500" cy="8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153749</xdr:rowOff>
    </xdr:from>
    <xdr:to>
      <xdr:col>29</xdr:col>
      <xdr:colOff>177800</xdr:colOff>
      <xdr:row>13</xdr:row>
      <xdr:rowOff>83899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5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62326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6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16360</xdr:rowOff>
    </xdr:from>
    <xdr:to>
      <xdr:col>26</xdr:col>
      <xdr:colOff>101600</xdr:colOff>
      <xdr:row>13</xdr:row>
      <xdr:rowOff>117960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92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128137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6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7010</xdr:rowOff>
    </xdr:from>
    <xdr:to>
      <xdr:col>22</xdr:col>
      <xdr:colOff>165100</xdr:colOff>
      <xdr:row>13</xdr:row>
      <xdr:rowOff>108610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8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118787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169362</xdr:rowOff>
    </xdr:from>
    <xdr:to>
      <xdr:col>19</xdr:col>
      <xdr:colOff>38100</xdr:colOff>
      <xdr:row>13</xdr:row>
      <xdr:rowOff>99512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7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109689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4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85854</xdr:rowOff>
    </xdr:from>
    <xdr:to>
      <xdr:col>15</xdr:col>
      <xdr:colOff>101600</xdr:colOff>
      <xdr:row>13</xdr:row>
      <xdr:rowOff>16004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19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26181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5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117818</xdr:rowOff>
    </xdr:from>
    <xdr:to>
      <xdr:col>29</xdr:col>
      <xdr:colOff>127000</xdr:colOff>
      <xdr:row>35</xdr:row>
      <xdr:rowOff>134925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28168"/>
          <a:ext cx="6477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165</xdr:rowOff>
    </xdr:from>
    <xdr:to>
      <xdr:col>26</xdr:col>
      <xdr:colOff>50800</xdr:colOff>
      <xdr:row>35</xdr:row>
      <xdr:rowOff>117818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267615"/>
          <a:ext cx="698500" cy="46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265036</xdr:rowOff>
    </xdr:from>
    <xdr:to>
      <xdr:col>22</xdr:col>
      <xdr:colOff>114300</xdr:colOff>
      <xdr:row>34</xdr:row>
      <xdr:rowOff>165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189586"/>
          <a:ext cx="698500" cy="7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265036</xdr:rowOff>
    </xdr:from>
    <xdr:to>
      <xdr:col>18</xdr:col>
      <xdr:colOff>177800</xdr:colOff>
      <xdr:row>34</xdr:row>
      <xdr:rowOff>177673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189586"/>
          <a:ext cx="698500" cy="255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84125</xdr:rowOff>
    </xdr:from>
    <xdr:to>
      <xdr:col>29</xdr:col>
      <xdr:colOff>177800</xdr:colOff>
      <xdr:row>35</xdr:row>
      <xdr:rowOff>185725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56202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67018</xdr:rowOff>
    </xdr:from>
    <xdr:to>
      <xdr:col>26</xdr:col>
      <xdr:colOff>101600</xdr:colOff>
      <xdr:row>35</xdr:row>
      <xdr:rowOff>168618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178795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46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292265</xdr:rowOff>
    </xdr:from>
    <xdr:to>
      <xdr:col>22</xdr:col>
      <xdr:colOff>165100</xdr:colOff>
      <xdr:row>34</xdr:row>
      <xdr:rowOff>50965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1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61142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8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214236</xdr:rowOff>
    </xdr:from>
    <xdr:to>
      <xdr:col>19</xdr:col>
      <xdr:colOff>38100</xdr:colOff>
      <xdr:row>33</xdr:row>
      <xdr:rowOff>315836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13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154563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90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126873</xdr:rowOff>
    </xdr:from>
    <xdr:to>
      <xdr:col>15</xdr:col>
      <xdr:colOff>101600</xdr:colOff>
      <xdr:row>34</xdr:row>
      <xdr:rowOff>228473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94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238650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6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132,447
130,751
554.55
84,507,393
82,286,870
1,935,263
40,043,067
67,995,472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164977</xdr:rowOff>
    </xdr:from>
    <xdr:to>
      <xdr:col>24</xdr:col>
      <xdr:colOff>63500</xdr:colOff>
      <xdr:row>33</xdr:row>
      <xdr:rowOff>31605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79927"/>
          <a:ext cx="838200" cy="20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31605</xdr:rowOff>
    </xdr:from>
    <xdr:to>
      <xdr:col>19</xdr:col>
      <xdr:colOff>177800</xdr:colOff>
      <xdr:row>33</xdr:row>
      <xdr:rowOff>41728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8945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26837</xdr:rowOff>
    </xdr:from>
    <xdr:to>
      <xdr:col>15</xdr:col>
      <xdr:colOff>50800</xdr:colOff>
      <xdr:row>33</xdr:row>
      <xdr:rowOff>41728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84687"/>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60768</xdr:rowOff>
    </xdr:from>
    <xdr:to>
      <xdr:col>10</xdr:col>
      <xdr:colOff>114300</xdr:colOff>
      <xdr:row>33</xdr:row>
      <xdr:rowOff>26837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547168"/>
          <a:ext cx="889000" cy="13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114177</xdr:rowOff>
    </xdr:from>
    <xdr:to>
      <xdr:col>24</xdr:col>
      <xdr:colOff>114300</xdr:colOff>
      <xdr:row>32</xdr:row>
      <xdr:rowOff>44327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137054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152255</xdr:rowOff>
    </xdr:from>
    <xdr:to>
      <xdr:col>20</xdr:col>
      <xdr:colOff>38100</xdr:colOff>
      <xdr:row>33</xdr:row>
      <xdr:rowOff>82405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98932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1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162378</xdr:rowOff>
    </xdr:from>
    <xdr:to>
      <xdr:col>15</xdr:col>
      <xdr:colOff>101600</xdr:colOff>
      <xdr:row>33</xdr:row>
      <xdr:rowOff>92528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109055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147487</xdr:rowOff>
    </xdr:from>
    <xdr:to>
      <xdr:col>10</xdr:col>
      <xdr:colOff>165100</xdr:colOff>
      <xdr:row>33</xdr:row>
      <xdr:rowOff>77637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94164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9968</xdr:rowOff>
    </xdr:from>
    <xdr:to>
      <xdr:col>6</xdr:col>
      <xdr:colOff>38100</xdr:colOff>
      <xdr:row>32</xdr:row>
      <xdr:rowOff>111568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128095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2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134465</xdr:rowOff>
    </xdr:from>
    <xdr:to>
      <xdr:col>24</xdr:col>
      <xdr:colOff>63500</xdr:colOff>
      <xdr:row>52</xdr:row>
      <xdr:rowOff>61268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78415"/>
          <a:ext cx="838200" cy="9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116040</xdr:rowOff>
    </xdr:from>
    <xdr:to>
      <xdr:col>19</xdr:col>
      <xdr:colOff>177800</xdr:colOff>
      <xdr:row>52</xdr:row>
      <xdr:rowOff>61268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59990"/>
          <a:ext cx="889000" cy="11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116040</xdr:rowOff>
    </xdr:from>
    <xdr:to>
      <xdr:col>15</xdr:col>
      <xdr:colOff>50800</xdr:colOff>
      <xdr:row>51</xdr:row>
      <xdr:rowOff>165852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859990"/>
          <a:ext cx="889000" cy="4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165852</xdr:rowOff>
    </xdr:from>
    <xdr:to>
      <xdr:col>10</xdr:col>
      <xdr:colOff>114300</xdr:colOff>
      <xdr:row>52</xdr:row>
      <xdr:rowOff>116315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909802"/>
          <a:ext cx="889000" cy="1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83665</xdr:rowOff>
    </xdr:from>
    <xdr:to>
      <xdr:col>24</xdr:col>
      <xdr:colOff>114300</xdr:colOff>
      <xdr:row>52</xdr:row>
      <xdr:rowOff>13815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106542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10468</xdr:rowOff>
    </xdr:from>
    <xdr:to>
      <xdr:col>20</xdr:col>
      <xdr:colOff>38100</xdr:colOff>
      <xdr:row>52</xdr:row>
      <xdr:rowOff>112068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128595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70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65240</xdr:rowOff>
    </xdr:from>
    <xdr:to>
      <xdr:col>15</xdr:col>
      <xdr:colOff>101600</xdr:colOff>
      <xdr:row>51</xdr:row>
      <xdr:rowOff>166840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11917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58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115052</xdr:rowOff>
    </xdr:from>
    <xdr:to>
      <xdr:col>10</xdr:col>
      <xdr:colOff>165100</xdr:colOff>
      <xdr:row>52</xdr:row>
      <xdr:rowOff>45202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8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61729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6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65515</xdr:rowOff>
    </xdr:from>
    <xdr:to>
      <xdr:col>6</xdr:col>
      <xdr:colOff>38100</xdr:colOff>
      <xdr:row>52</xdr:row>
      <xdr:rowOff>167115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9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12192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875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7874</xdr:rowOff>
    </xdr:from>
    <xdr:to>
      <xdr:col>24</xdr:col>
      <xdr:colOff>63500</xdr:colOff>
      <xdr:row>74</xdr:row>
      <xdr:rowOff>83312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523724"/>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7874</xdr:rowOff>
    </xdr:from>
    <xdr:to>
      <xdr:col>19</xdr:col>
      <xdr:colOff>177800</xdr:colOff>
      <xdr:row>73</xdr:row>
      <xdr:rowOff>24892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523724"/>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90297</xdr:rowOff>
    </xdr:from>
    <xdr:to>
      <xdr:col>15</xdr:col>
      <xdr:colOff>50800</xdr:colOff>
      <xdr:row>73</xdr:row>
      <xdr:rowOff>24892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434697"/>
          <a:ext cx="889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70485</xdr:rowOff>
    </xdr:from>
    <xdr:to>
      <xdr:col>10</xdr:col>
      <xdr:colOff>114300</xdr:colOff>
      <xdr:row>72</xdr:row>
      <xdr:rowOff>90297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243435"/>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32512</xdr:rowOff>
    </xdr:from>
    <xdr:to>
      <xdr:col>24</xdr:col>
      <xdr:colOff>114300</xdr:colOff>
      <xdr:row>74</xdr:row>
      <xdr:rowOff>134112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1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55389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128524</xdr:rowOff>
    </xdr:from>
    <xdr:to>
      <xdr:col>20</xdr:col>
      <xdr:colOff>38100</xdr:colOff>
      <xdr:row>73</xdr:row>
      <xdr:rowOff>58674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75201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24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145542</xdr:rowOff>
    </xdr:from>
    <xdr:to>
      <xdr:col>15</xdr:col>
      <xdr:colOff>101600</xdr:colOff>
      <xdr:row>73</xdr:row>
      <xdr:rowOff>75692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4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92219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26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39497</xdr:rowOff>
    </xdr:from>
    <xdr:to>
      <xdr:col>10</xdr:col>
      <xdr:colOff>165100</xdr:colOff>
      <xdr:row>72</xdr:row>
      <xdr:rowOff>141097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157624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15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19685</xdr:rowOff>
    </xdr:from>
    <xdr:to>
      <xdr:col>6</xdr:col>
      <xdr:colOff>38100</xdr:colOff>
      <xdr:row>71</xdr:row>
      <xdr:rowOff>121285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137812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196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11227</xdr:rowOff>
    </xdr:from>
    <xdr:to>
      <xdr:col>24</xdr:col>
      <xdr:colOff>63500</xdr:colOff>
      <xdr:row>95</xdr:row>
      <xdr:rowOff>51036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27527"/>
          <a:ext cx="838200" cy="2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51036</xdr:rowOff>
    </xdr:from>
    <xdr:to>
      <xdr:col>19</xdr:col>
      <xdr:colOff>177800</xdr:colOff>
      <xdr:row>97</xdr:row>
      <xdr:rowOff>92086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38786"/>
          <a:ext cx="889000" cy="38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56262</xdr:rowOff>
    </xdr:from>
    <xdr:to>
      <xdr:col>15</xdr:col>
      <xdr:colOff>50800</xdr:colOff>
      <xdr:row>97</xdr:row>
      <xdr:rowOff>92086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44012"/>
          <a:ext cx="889000" cy="37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56262</xdr:rowOff>
    </xdr:from>
    <xdr:to>
      <xdr:col>10</xdr:col>
      <xdr:colOff>114300</xdr:colOff>
      <xdr:row>99</xdr:row>
      <xdr:rowOff>149236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44012"/>
          <a:ext cx="889000" cy="77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113431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05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26433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131877</xdr:rowOff>
    </xdr:from>
    <xdr:to>
      <xdr:col>24</xdr:col>
      <xdr:colOff>114300</xdr:colOff>
      <xdr:row>94</xdr:row>
      <xdr:rowOff>62027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154754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236</xdr:rowOff>
    </xdr:from>
    <xdr:to>
      <xdr:col>20</xdr:col>
      <xdr:colOff>38100</xdr:colOff>
      <xdr:row>95</xdr:row>
      <xdr:rowOff>101836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118363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6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41286</xdr:rowOff>
    </xdr:from>
    <xdr:to>
      <xdr:col>15</xdr:col>
      <xdr:colOff>101600</xdr:colOff>
      <xdr:row>97</xdr:row>
      <xdr:rowOff>142886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159413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4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5462</xdr:rowOff>
    </xdr:from>
    <xdr:to>
      <xdr:col>10</xdr:col>
      <xdr:colOff>165100</xdr:colOff>
      <xdr:row>95</xdr:row>
      <xdr:rowOff>107062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98189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8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98436</xdr:rowOff>
    </xdr:from>
    <xdr:to>
      <xdr:col>6</xdr:col>
      <xdr:colOff>38100</xdr:colOff>
      <xdr:row>100</xdr:row>
      <xdr:rowOff>28586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19713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163950</xdr:rowOff>
    </xdr:from>
    <xdr:to>
      <xdr:col>54</xdr:col>
      <xdr:colOff>189865</xdr:colOff>
      <xdr:row>38</xdr:row>
      <xdr:rowOff>109796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336150"/>
          <a:ext cx="1270" cy="288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113623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109796</xdr:rowOff>
    </xdr:from>
    <xdr:to>
      <xdr:col>55</xdr:col>
      <xdr:colOff>88900</xdr:colOff>
      <xdr:row>38</xdr:row>
      <xdr:rowOff>109796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110627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611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163950</xdr:rowOff>
    </xdr:from>
    <xdr:to>
      <xdr:col>55</xdr:col>
      <xdr:colOff>88900</xdr:colOff>
      <xdr:row>36</xdr:row>
      <xdr:rowOff>163950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33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154289</xdr:rowOff>
    </xdr:from>
    <xdr:to>
      <xdr:col>55</xdr:col>
      <xdr:colOff>0</xdr:colOff>
      <xdr:row>37</xdr:row>
      <xdr:rowOff>35546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6489"/>
          <a:ext cx="8382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104463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481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126036</xdr:rowOff>
    </xdr:from>
    <xdr:to>
      <xdr:col>55</xdr:col>
      <xdr:colOff>50800</xdr:colOff>
      <xdr:row>38</xdr:row>
      <xdr:rowOff>56186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41665</xdr:rowOff>
    </xdr:from>
    <xdr:to>
      <xdr:col>50</xdr:col>
      <xdr:colOff>114300</xdr:colOff>
      <xdr:row>36</xdr:row>
      <xdr:rowOff>154289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528065"/>
          <a:ext cx="889000" cy="7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137108</xdr:rowOff>
    </xdr:from>
    <xdr:to>
      <xdr:col>50</xdr:col>
      <xdr:colOff>165100</xdr:colOff>
      <xdr:row>38</xdr:row>
      <xdr:rowOff>67258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58385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7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41665</xdr:rowOff>
    </xdr:from>
    <xdr:to>
      <xdr:col>45</xdr:col>
      <xdr:colOff>177800</xdr:colOff>
      <xdr:row>32</xdr:row>
      <xdr:rowOff>112531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528065"/>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132707</xdr:rowOff>
    </xdr:from>
    <xdr:to>
      <xdr:col>46</xdr:col>
      <xdr:colOff>38100</xdr:colOff>
      <xdr:row>38</xdr:row>
      <xdr:rowOff>62857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53984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6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133936</xdr:rowOff>
    </xdr:from>
    <xdr:to>
      <xdr:col>41</xdr:col>
      <xdr:colOff>50800</xdr:colOff>
      <xdr:row>32</xdr:row>
      <xdr:rowOff>112531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77436"/>
          <a:ext cx="889000" cy="32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139360</xdr:rowOff>
    </xdr:from>
    <xdr:to>
      <xdr:col>41</xdr:col>
      <xdr:colOff>101600</xdr:colOff>
      <xdr:row>38</xdr:row>
      <xdr:rowOff>69510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60637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105786</xdr:rowOff>
    </xdr:from>
    <xdr:to>
      <xdr:col>36</xdr:col>
      <xdr:colOff>165100</xdr:colOff>
      <xdr:row>36</xdr:row>
      <xdr:rowOff>35936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27063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619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156196</xdr:rowOff>
    </xdr:from>
    <xdr:to>
      <xdr:col>55</xdr:col>
      <xdr:colOff>50800</xdr:colOff>
      <xdr:row>37</xdr:row>
      <xdr:rowOff>86346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71123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103489</xdr:rowOff>
    </xdr:from>
    <xdr:to>
      <xdr:col>50</xdr:col>
      <xdr:colOff>165100</xdr:colOff>
      <xdr:row>37</xdr:row>
      <xdr:rowOff>33639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50166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05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162315</xdr:rowOff>
    </xdr:from>
    <xdr:to>
      <xdr:col>46</xdr:col>
      <xdr:colOff>38100</xdr:colOff>
      <xdr:row>32</xdr:row>
      <xdr:rowOff>92465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4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108992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25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61731</xdr:rowOff>
    </xdr:from>
    <xdr:to>
      <xdr:col>41</xdr:col>
      <xdr:colOff>101600</xdr:colOff>
      <xdr:row>32</xdr:row>
      <xdr:rowOff>163331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8408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32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83136</xdr:rowOff>
    </xdr:from>
    <xdr:to>
      <xdr:col>36</xdr:col>
      <xdr:colOff>165100</xdr:colOff>
      <xdr:row>31</xdr:row>
      <xdr:rowOff>13286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29813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0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50504</xdr:rowOff>
    </xdr:from>
    <xdr:to>
      <xdr:col>54</xdr:col>
      <xdr:colOff>189865</xdr:colOff>
      <xdr:row>58</xdr:row>
      <xdr:rowOff>118863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9651704"/>
          <a:ext cx="1270" cy="411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122690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118863</xdr:rowOff>
    </xdr:from>
    <xdr:to>
      <xdr:col>55</xdr:col>
      <xdr:colOff>88900</xdr:colOff>
      <xdr:row>58</xdr:row>
      <xdr:rowOff>118863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62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168631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942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50504</xdr:rowOff>
    </xdr:from>
    <xdr:to>
      <xdr:col>55</xdr:col>
      <xdr:colOff>88900</xdr:colOff>
      <xdr:row>56</xdr:row>
      <xdr:rowOff>50504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65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64986</xdr:rowOff>
    </xdr:from>
    <xdr:to>
      <xdr:col>55</xdr:col>
      <xdr:colOff>0</xdr:colOff>
      <xdr:row>57</xdr:row>
      <xdr:rowOff>152905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37636"/>
          <a:ext cx="838200" cy="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103555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04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80678</xdr:rowOff>
    </xdr:from>
    <xdr:to>
      <xdr:col>55</xdr:col>
      <xdr:colOff>50800</xdr:colOff>
      <xdr:row>58</xdr:row>
      <xdr:rowOff>10828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20950</xdr:rowOff>
    </xdr:from>
    <xdr:to>
      <xdr:col>50</xdr:col>
      <xdr:colOff>114300</xdr:colOff>
      <xdr:row>57</xdr:row>
      <xdr:rowOff>64986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93600"/>
          <a:ext cx="8890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139428</xdr:rowOff>
    </xdr:from>
    <xdr:to>
      <xdr:col>50</xdr:col>
      <xdr:colOff>165100</xdr:colOff>
      <xdr:row>58</xdr:row>
      <xdr:rowOff>69578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60705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29774</xdr:rowOff>
    </xdr:from>
    <xdr:to>
      <xdr:col>45</xdr:col>
      <xdr:colOff>177800</xdr:colOff>
      <xdr:row>57</xdr:row>
      <xdr:rowOff>20950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88074"/>
          <a:ext cx="889000" cy="50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149056</xdr:rowOff>
    </xdr:from>
    <xdr:to>
      <xdr:col>46</xdr:col>
      <xdr:colOff>38100</xdr:colOff>
      <xdr:row>58</xdr:row>
      <xdr:rowOff>79206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92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70333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100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69947</xdr:rowOff>
    </xdr:from>
    <xdr:to>
      <xdr:col>41</xdr:col>
      <xdr:colOff>50800</xdr:colOff>
      <xdr:row>54</xdr:row>
      <xdr:rowOff>29774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813897"/>
          <a:ext cx="889000" cy="4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149034</xdr:rowOff>
    </xdr:from>
    <xdr:to>
      <xdr:col>41</xdr:col>
      <xdr:colOff>101600</xdr:colOff>
      <xdr:row>58</xdr:row>
      <xdr:rowOff>79184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9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70311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100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121605</xdr:rowOff>
    </xdr:from>
    <xdr:to>
      <xdr:col>36</xdr:col>
      <xdr:colOff>165100</xdr:colOff>
      <xdr:row>58</xdr:row>
      <xdr:rowOff>51755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9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102105</xdr:rowOff>
    </xdr:from>
    <xdr:to>
      <xdr:col>55</xdr:col>
      <xdr:colOff>50800</xdr:colOff>
      <xdr:row>58</xdr:row>
      <xdr:rowOff>32255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80532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5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14186</xdr:rowOff>
    </xdr:from>
    <xdr:to>
      <xdr:col>50</xdr:col>
      <xdr:colOff>165100</xdr:colOff>
      <xdr:row>57</xdr:row>
      <xdr:rowOff>115786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132313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6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141600</xdr:rowOff>
    </xdr:from>
    <xdr:to>
      <xdr:col>46</xdr:col>
      <xdr:colOff>38100</xdr:colOff>
      <xdr:row>57</xdr:row>
      <xdr:rowOff>71750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88277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150424</xdr:rowOff>
    </xdr:from>
    <xdr:to>
      <xdr:col>41</xdr:col>
      <xdr:colOff>101600</xdr:colOff>
      <xdr:row>54</xdr:row>
      <xdr:rowOff>80574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97101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01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19147</xdr:rowOff>
    </xdr:from>
    <xdr:to>
      <xdr:col>36</xdr:col>
      <xdr:colOff>165100</xdr:colOff>
      <xdr:row>51</xdr:row>
      <xdr:rowOff>120747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76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137274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53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49005</xdr:rowOff>
    </xdr:from>
    <xdr:to>
      <xdr:col>54</xdr:col>
      <xdr:colOff>189865</xdr:colOff>
      <xdr:row>78</xdr:row>
      <xdr:rowOff>138854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3079205"/>
          <a:ext cx="1270" cy="432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142681</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138854</xdr:rowOff>
    </xdr:from>
    <xdr:to>
      <xdr:col>55</xdr:col>
      <xdr:colOff>88900</xdr:colOff>
      <xdr:row>78</xdr:row>
      <xdr:rowOff>138854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167133</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8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49005</xdr:rowOff>
    </xdr:from>
    <xdr:to>
      <xdr:col>55</xdr:col>
      <xdr:colOff>88900</xdr:colOff>
      <xdr:row>76</xdr:row>
      <xdr:rowOff>49005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07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96413</xdr:rowOff>
    </xdr:from>
    <xdr:to>
      <xdr:col>55</xdr:col>
      <xdr:colOff>0</xdr:colOff>
      <xdr:row>78</xdr:row>
      <xdr:rowOff>11373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98063"/>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170028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71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20151</xdr:rowOff>
    </xdr:from>
    <xdr:to>
      <xdr:col>55</xdr:col>
      <xdr:colOff>50800</xdr:colOff>
      <xdr:row>78</xdr:row>
      <xdr:rowOff>121751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160255</xdr:rowOff>
    </xdr:from>
    <xdr:to>
      <xdr:col>50</xdr:col>
      <xdr:colOff>114300</xdr:colOff>
      <xdr:row>77</xdr:row>
      <xdr:rowOff>96413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90455"/>
          <a:ext cx="889000" cy="10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35508</xdr:rowOff>
    </xdr:from>
    <xdr:to>
      <xdr:col>50</xdr:col>
      <xdr:colOff>165100</xdr:colOff>
      <xdr:row>78</xdr:row>
      <xdr:rowOff>137108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128235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50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136335</xdr:rowOff>
    </xdr:from>
    <xdr:to>
      <xdr:col>45</xdr:col>
      <xdr:colOff>177800</xdr:colOff>
      <xdr:row>76</xdr:row>
      <xdr:rowOff>160255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652185"/>
          <a:ext cx="889000" cy="5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41754</xdr:rowOff>
    </xdr:from>
    <xdr:to>
      <xdr:col>46</xdr:col>
      <xdr:colOff>38100</xdr:colOff>
      <xdr:row>78</xdr:row>
      <xdr:rowOff>143354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134481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5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72377</xdr:rowOff>
    </xdr:from>
    <xdr:to>
      <xdr:col>41</xdr:col>
      <xdr:colOff>50800</xdr:colOff>
      <xdr:row>73</xdr:row>
      <xdr:rowOff>136335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245327"/>
          <a:ext cx="889000" cy="40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35426</xdr:rowOff>
    </xdr:from>
    <xdr:to>
      <xdr:col>41</xdr:col>
      <xdr:colOff>101600</xdr:colOff>
      <xdr:row>78</xdr:row>
      <xdr:rowOff>137026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0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128153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50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16787</xdr:rowOff>
    </xdr:from>
    <xdr:to>
      <xdr:col>36</xdr:col>
      <xdr:colOff>165100</xdr:colOff>
      <xdr:row>78</xdr:row>
      <xdr:rowOff>118387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109514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132023</xdr:rowOff>
    </xdr:from>
    <xdr:to>
      <xdr:col>55</xdr:col>
      <xdr:colOff>50800</xdr:colOff>
      <xdr:row>78</xdr:row>
      <xdr:rowOff>62173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154900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45613</xdr:rowOff>
    </xdr:from>
    <xdr:to>
      <xdr:col>50</xdr:col>
      <xdr:colOff>165100</xdr:colOff>
      <xdr:row>77</xdr:row>
      <xdr:rowOff>147213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109455</xdr:rowOff>
    </xdr:from>
    <xdr:to>
      <xdr:col>46</xdr:col>
      <xdr:colOff>38100</xdr:colOff>
      <xdr:row>77</xdr:row>
      <xdr:rowOff>39605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56132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1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85535</xdr:rowOff>
    </xdr:from>
    <xdr:to>
      <xdr:col>41</xdr:col>
      <xdr:colOff>101600</xdr:colOff>
      <xdr:row>74</xdr:row>
      <xdr:rowOff>15685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6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32212</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37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21577</xdr:rowOff>
    </xdr:from>
    <xdr:to>
      <xdr:col>36</xdr:col>
      <xdr:colOff>165100</xdr:colOff>
      <xdr:row>71</xdr:row>
      <xdr:rowOff>123177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19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139704</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196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11582</xdr:rowOff>
    </xdr:from>
    <xdr:to>
      <xdr:col>55</xdr:col>
      <xdr:colOff>0</xdr:colOff>
      <xdr:row>97</xdr:row>
      <xdr:rowOff>114300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642232"/>
          <a:ext cx="838200" cy="10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11582</xdr:rowOff>
    </xdr:from>
    <xdr:to>
      <xdr:col>50</xdr:col>
      <xdr:colOff>114300</xdr:colOff>
      <xdr:row>97</xdr:row>
      <xdr:rowOff>132054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42232"/>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50164</xdr:rowOff>
    </xdr:from>
    <xdr:to>
      <xdr:col>45</xdr:col>
      <xdr:colOff>177800</xdr:colOff>
      <xdr:row>97</xdr:row>
      <xdr:rowOff>132054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80814"/>
          <a:ext cx="889000" cy="8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49707</xdr:rowOff>
    </xdr:from>
    <xdr:to>
      <xdr:col>41</xdr:col>
      <xdr:colOff>50800</xdr:colOff>
      <xdr:row>97</xdr:row>
      <xdr:rowOff>50164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803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63500</xdr:rowOff>
    </xdr:from>
    <xdr:to>
      <xdr:col>55</xdr:col>
      <xdr:colOff>50800</xdr:colOff>
      <xdr:row>97</xdr:row>
      <xdr:rowOff>165100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149877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0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132232</xdr:rowOff>
    </xdr:from>
    <xdr:to>
      <xdr:col>50</xdr:col>
      <xdr:colOff>165100</xdr:colOff>
      <xdr:row>97</xdr:row>
      <xdr:rowOff>62382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53509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81254</xdr:rowOff>
    </xdr:from>
    <xdr:to>
      <xdr:col>46</xdr:col>
      <xdr:colOff>38100</xdr:colOff>
      <xdr:row>98</xdr:row>
      <xdr:rowOff>11404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170814</xdr:rowOff>
    </xdr:from>
    <xdr:to>
      <xdr:col>41</xdr:col>
      <xdr:colOff>101600</xdr:colOff>
      <xdr:row>97</xdr:row>
      <xdr:rowOff>100964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170357</xdr:rowOff>
    </xdr:from>
    <xdr:to>
      <xdr:col>36</xdr:col>
      <xdr:colOff>165100</xdr:colOff>
      <xdr:row>97</xdr:row>
      <xdr:rowOff>100507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91634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90805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6605905"/>
          <a:ext cx="1269" cy="12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83088</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37482</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38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90805</xdr:rowOff>
    </xdr:from>
    <xdr:to>
      <xdr:col>86</xdr:col>
      <xdr:colOff>25400</xdr:colOff>
      <xdr:row>38</xdr:row>
      <xdr:rowOff>90805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0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16866</xdr:rowOff>
    </xdr:from>
    <xdr:to>
      <xdr:col>85</xdr:col>
      <xdr:colOff>127000</xdr:colOff>
      <xdr:row>39</xdr:row>
      <xdr:rowOff>24968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03416"/>
          <a:ext cx="8382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127538</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42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149111</xdr:rowOff>
    </xdr:from>
    <xdr:to>
      <xdr:col>85</xdr:col>
      <xdr:colOff>177800</xdr:colOff>
      <xdr:row>39</xdr:row>
      <xdr:rowOff>79261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135496</xdr:rowOff>
    </xdr:from>
    <xdr:to>
      <xdr:col>81</xdr:col>
      <xdr:colOff>50800</xdr:colOff>
      <xdr:row>39</xdr:row>
      <xdr:rowOff>16866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479146"/>
          <a:ext cx="889000" cy="2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144514</xdr:rowOff>
    </xdr:from>
    <xdr:to>
      <xdr:col>81</xdr:col>
      <xdr:colOff>101600</xdr:colOff>
      <xdr:row>39</xdr:row>
      <xdr:rowOff>74664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65791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21895</xdr:rowOff>
    </xdr:from>
    <xdr:to>
      <xdr:col>76</xdr:col>
      <xdr:colOff>114300</xdr:colOff>
      <xdr:row>37</xdr:row>
      <xdr:rowOff>135496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194095"/>
          <a:ext cx="889000" cy="28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143649</xdr:rowOff>
    </xdr:from>
    <xdr:to>
      <xdr:col>76</xdr:col>
      <xdr:colOff>165100</xdr:colOff>
      <xdr:row>39</xdr:row>
      <xdr:rowOff>73799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64926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142037</xdr:rowOff>
    </xdr:from>
    <xdr:to>
      <xdr:col>71</xdr:col>
      <xdr:colOff>177800</xdr:colOff>
      <xdr:row>36</xdr:row>
      <xdr:rowOff>21895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285537"/>
          <a:ext cx="889000" cy="90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156019</xdr:rowOff>
    </xdr:from>
    <xdr:to>
      <xdr:col>72</xdr:col>
      <xdr:colOff>38100</xdr:colOff>
      <xdr:row>39</xdr:row>
      <xdr:rowOff>86169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7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77296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63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142684</xdr:rowOff>
    </xdr:from>
    <xdr:to>
      <xdr:col>67</xdr:col>
      <xdr:colOff>101600</xdr:colOff>
      <xdr:row>39</xdr:row>
      <xdr:rowOff>72834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5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63961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5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145618</xdr:rowOff>
    </xdr:from>
    <xdr:to>
      <xdr:col>85</xdr:col>
      <xdr:colOff>177800</xdr:colOff>
      <xdr:row>39</xdr:row>
      <xdr:rowOff>75768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168495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137516</xdr:rowOff>
    </xdr:from>
    <xdr:to>
      <xdr:col>81</xdr:col>
      <xdr:colOff>101600</xdr:colOff>
      <xdr:row>39</xdr:row>
      <xdr:rowOff>67666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84193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42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84696</xdr:rowOff>
    </xdr:from>
    <xdr:to>
      <xdr:col>76</xdr:col>
      <xdr:colOff>165100</xdr:colOff>
      <xdr:row>38</xdr:row>
      <xdr:rowOff>14846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31373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142545</xdr:rowOff>
    </xdr:from>
    <xdr:to>
      <xdr:col>72</xdr:col>
      <xdr:colOff>38100</xdr:colOff>
      <xdr:row>36</xdr:row>
      <xdr:rowOff>72695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1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89222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9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91237</xdr:rowOff>
    </xdr:from>
    <xdr:to>
      <xdr:col>67</xdr:col>
      <xdr:colOff>101600</xdr:colOff>
      <xdr:row>31</xdr:row>
      <xdr:rowOff>21387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23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37914</xdr:rowOff>
    </xdr:from>
    <xdr:ext cx="59901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14795" y="500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15516</xdr:rowOff>
    </xdr:from>
    <xdr:to>
      <xdr:col>85</xdr:col>
      <xdr:colOff>126364</xdr:colOff>
      <xdr:row>79</xdr:row>
      <xdr:rowOff>22222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874266"/>
          <a:ext cx="1269" cy="69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26049</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7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22222</xdr:rowOff>
    </xdr:from>
    <xdr:to>
      <xdr:col>86</xdr:col>
      <xdr:colOff>25400</xdr:colOff>
      <xdr:row>79</xdr:row>
      <xdr:rowOff>22222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6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133643</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64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15516</xdr:rowOff>
    </xdr:from>
    <xdr:to>
      <xdr:col>86</xdr:col>
      <xdr:colOff>25400</xdr:colOff>
      <xdr:row>75</xdr:row>
      <xdr:rowOff>15516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87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68245</xdr:rowOff>
    </xdr:from>
    <xdr:to>
      <xdr:col>85</xdr:col>
      <xdr:colOff>127000</xdr:colOff>
      <xdr:row>76</xdr:row>
      <xdr:rowOff>81549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98445"/>
          <a:ext cx="8382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121538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1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143111</xdr:rowOff>
    </xdr:from>
    <xdr:to>
      <xdr:col>85</xdr:col>
      <xdr:colOff>177800</xdr:colOff>
      <xdr:row>77</xdr:row>
      <xdr:rowOff>73261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68245</xdr:rowOff>
    </xdr:from>
    <xdr:to>
      <xdr:col>81</xdr:col>
      <xdr:colOff>50800</xdr:colOff>
      <xdr:row>76</xdr:row>
      <xdr:rowOff>124972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98445"/>
          <a:ext cx="889000" cy="5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140988</xdr:rowOff>
    </xdr:from>
    <xdr:to>
      <xdr:col>81</xdr:col>
      <xdr:colOff>101600</xdr:colOff>
      <xdr:row>77</xdr:row>
      <xdr:rowOff>71138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7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62265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26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170125</xdr:rowOff>
    </xdr:from>
    <xdr:to>
      <xdr:col>76</xdr:col>
      <xdr:colOff>114300</xdr:colOff>
      <xdr:row>76</xdr:row>
      <xdr:rowOff>124972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000175"/>
          <a:ext cx="889000" cy="115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140498</xdr:rowOff>
    </xdr:from>
    <xdr:to>
      <xdr:col>76</xdr:col>
      <xdr:colOff>165100</xdr:colOff>
      <xdr:row>77</xdr:row>
      <xdr:rowOff>70648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7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61775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26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170125</xdr:rowOff>
    </xdr:from>
    <xdr:to>
      <xdr:col>71</xdr:col>
      <xdr:colOff>177800</xdr:colOff>
      <xdr:row>76</xdr:row>
      <xdr:rowOff>169647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000175"/>
          <a:ext cx="889000" cy="119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141032</xdr:rowOff>
    </xdr:from>
    <xdr:to>
      <xdr:col>72</xdr:col>
      <xdr:colOff>38100</xdr:colOff>
      <xdr:row>77</xdr:row>
      <xdr:rowOff>71182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62309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2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166101</xdr:rowOff>
    </xdr:from>
    <xdr:to>
      <xdr:col>67</xdr:col>
      <xdr:colOff>101600</xdr:colOff>
      <xdr:row>77</xdr:row>
      <xdr:rowOff>96251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87378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30749</xdr:rowOff>
    </xdr:from>
    <xdr:to>
      <xdr:col>85</xdr:col>
      <xdr:colOff>177800</xdr:colOff>
      <xdr:row>76</xdr:row>
      <xdr:rowOff>132349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53626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17445</xdr:rowOff>
    </xdr:from>
    <xdr:to>
      <xdr:col>81</xdr:col>
      <xdr:colOff>101600</xdr:colOff>
      <xdr:row>76</xdr:row>
      <xdr:rowOff>119045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135573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74172</xdr:rowOff>
    </xdr:from>
    <xdr:to>
      <xdr:col>76</xdr:col>
      <xdr:colOff>165100</xdr:colOff>
      <xdr:row>77</xdr:row>
      <xdr:rowOff>4322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20848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119325</xdr:rowOff>
    </xdr:from>
    <xdr:to>
      <xdr:col>72</xdr:col>
      <xdr:colOff>38100</xdr:colOff>
      <xdr:row>70</xdr:row>
      <xdr:rowOff>49475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19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66002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17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118847</xdr:rowOff>
    </xdr:from>
    <xdr:to>
      <xdr:col>67</xdr:col>
      <xdr:colOff>101600</xdr:colOff>
      <xdr:row>77</xdr:row>
      <xdr:rowOff>48997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65523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9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64981</xdr:rowOff>
    </xdr:from>
    <xdr:to>
      <xdr:col>85</xdr:col>
      <xdr:colOff>127000</xdr:colOff>
      <xdr:row>95</xdr:row>
      <xdr:rowOff>15456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181281"/>
          <a:ext cx="838200" cy="12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23702</xdr:rowOff>
    </xdr:from>
    <xdr:to>
      <xdr:col>81</xdr:col>
      <xdr:colOff>50800</xdr:colOff>
      <xdr:row>95</xdr:row>
      <xdr:rowOff>15456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140002"/>
          <a:ext cx="889000" cy="1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86289</xdr:rowOff>
    </xdr:from>
    <xdr:to>
      <xdr:col>76</xdr:col>
      <xdr:colOff>114300</xdr:colOff>
      <xdr:row>94</xdr:row>
      <xdr:rowOff>23702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031139"/>
          <a:ext cx="889000" cy="1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86289</xdr:rowOff>
    </xdr:from>
    <xdr:to>
      <xdr:col>71</xdr:col>
      <xdr:colOff>177800</xdr:colOff>
      <xdr:row>93</xdr:row>
      <xdr:rowOff>150836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031139"/>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14181</xdr:rowOff>
    </xdr:from>
    <xdr:to>
      <xdr:col>85</xdr:col>
      <xdr:colOff>177800</xdr:colOff>
      <xdr:row>94</xdr:row>
      <xdr:rowOff>115781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1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37058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98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136106</xdr:rowOff>
    </xdr:from>
    <xdr:to>
      <xdr:col>81</xdr:col>
      <xdr:colOff>101600</xdr:colOff>
      <xdr:row>95</xdr:row>
      <xdr:rowOff>66256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2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82783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0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144352</xdr:rowOff>
    </xdr:from>
    <xdr:to>
      <xdr:col>76</xdr:col>
      <xdr:colOff>165100</xdr:colOff>
      <xdr:row>94</xdr:row>
      <xdr:rowOff>74502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0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91029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86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35489</xdr:rowOff>
    </xdr:from>
    <xdr:to>
      <xdr:col>72</xdr:col>
      <xdr:colOff>38100</xdr:colOff>
      <xdr:row>93</xdr:row>
      <xdr:rowOff>137089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153616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5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100036</xdr:rowOff>
    </xdr:from>
    <xdr:to>
      <xdr:col>67</xdr:col>
      <xdr:colOff>101600</xdr:colOff>
      <xdr:row>94</xdr:row>
      <xdr:rowOff>30186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0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46713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582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152926</xdr:rowOff>
    </xdr:from>
    <xdr:to>
      <xdr:col>116</xdr:col>
      <xdr:colOff>63500</xdr:colOff>
      <xdr:row>39</xdr:row>
      <xdr:rowOff>5642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68026"/>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169418</xdr:rowOff>
    </xdr:from>
    <xdr:to>
      <xdr:col>111</xdr:col>
      <xdr:colOff>177800</xdr:colOff>
      <xdr:row>39</xdr:row>
      <xdr:rowOff>5642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84518"/>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113085</xdr:rowOff>
    </xdr:from>
    <xdr:to>
      <xdr:col>107</xdr:col>
      <xdr:colOff>50800</xdr:colOff>
      <xdr:row>38</xdr:row>
      <xdr:rowOff>169418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285285"/>
          <a:ext cx="889000" cy="39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113085</xdr:rowOff>
    </xdr:from>
    <xdr:to>
      <xdr:col>102</xdr:col>
      <xdr:colOff>114300</xdr:colOff>
      <xdr:row>37</xdr:row>
      <xdr:rowOff>2377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285285"/>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102126</xdr:rowOff>
    </xdr:from>
    <xdr:to>
      <xdr:col>116</xdr:col>
      <xdr:colOff>114300</xdr:colOff>
      <xdr:row>39</xdr:row>
      <xdr:rowOff>32276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1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17053</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3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126292</xdr:rowOff>
    </xdr:from>
    <xdr:to>
      <xdr:col>112</xdr:col>
      <xdr:colOff>38100</xdr:colOff>
      <xdr:row>39</xdr:row>
      <xdr:rowOff>56442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47569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73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118618</xdr:rowOff>
    </xdr:from>
    <xdr:to>
      <xdr:col>107</xdr:col>
      <xdr:colOff>101600</xdr:colOff>
      <xdr:row>39</xdr:row>
      <xdr:rowOff>48768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39895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62285</xdr:rowOff>
    </xdr:from>
    <xdr:to>
      <xdr:col>102</xdr:col>
      <xdr:colOff>165100</xdr:colOff>
      <xdr:row>36</xdr:row>
      <xdr:rowOff>163885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8962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00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123027</xdr:rowOff>
    </xdr:from>
    <xdr:to>
      <xdr:col>98</xdr:col>
      <xdr:colOff>38100</xdr:colOff>
      <xdr:row>37</xdr:row>
      <xdr:rowOff>53177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2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69704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07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45136</xdr:rowOff>
    </xdr:from>
    <xdr:to>
      <xdr:col>116</xdr:col>
      <xdr:colOff>63500</xdr:colOff>
      <xdr:row>57</xdr:row>
      <xdr:rowOff>94742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817786"/>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12979</xdr:rowOff>
    </xdr:from>
    <xdr:to>
      <xdr:col>111</xdr:col>
      <xdr:colOff>177800</xdr:colOff>
      <xdr:row>57</xdr:row>
      <xdr:rowOff>45136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785629"/>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12446</xdr:rowOff>
    </xdr:from>
    <xdr:to>
      <xdr:col>107</xdr:col>
      <xdr:colOff>50800</xdr:colOff>
      <xdr:row>57</xdr:row>
      <xdr:rowOff>12979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78509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104267</xdr:rowOff>
    </xdr:from>
    <xdr:to>
      <xdr:col>102</xdr:col>
      <xdr:colOff>114300</xdr:colOff>
      <xdr:row>57</xdr:row>
      <xdr:rowOff>12446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705467"/>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43942</xdr:rowOff>
    </xdr:from>
    <xdr:to>
      <xdr:col>116</xdr:col>
      <xdr:colOff>114300</xdr:colOff>
      <xdr:row>57</xdr:row>
      <xdr:rowOff>145542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22369</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79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165786</xdr:rowOff>
    </xdr:from>
    <xdr:to>
      <xdr:col>112</xdr:col>
      <xdr:colOff>38100</xdr:colOff>
      <xdr:row>57</xdr:row>
      <xdr:rowOff>95936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87063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85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133629</xdr:rowOff>
    </xdr:from>
    <xdr:to>
      <xdr:col>107</xdr:col>
      <xdr:colOff>101600</xdr:colOff>
      <xdr:row>57</xdr:row>
      <xdr:rowOff>63779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7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54906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82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133096</xdr:rowOff>
    </xdr:from>
    <xdr:to>
      <xdr:col>102</xdr:col>
      <xdr:colOff>165100</xdr:colOff>
      <xdr:row>57</xdr:row>
      <xdr:rowOff>63246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54373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82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53467</xdr:rowOff>
    </xdr:from>
    <xdr:to>
      <xdr:col>98</xdr:col>
      <xdr:colOff>38100</xdr:colOff>
      <xdr:row>56</xdr:row>
      <xdr:rowOff>155067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6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42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148113</xdr:rowOff>
    </xdr:from>
    <xdr:to>
      <xdr:col>116</xdr:col>
      <xdr:colOff>63500</xdr:colOff>
      <xdr:row>71</xdr:row>
      <xdr:rowOff>30018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149613"/>
          <a:ext cx="8382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30018</xdr:rowOff>
    </xdr:from>
    <xdr:to>
      <xdr:col>111</xdr:col>
      <xdr:colOff>177800</xdr:colOff>
      <xdr:row>72</xdr:row>
      <xdr:rowOff>34635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202968"/>
          <a:ext cx="889000" cy="17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34635</xdr:rowOff>
    </xdr:from>
    <xdr:to>
      <xdr:col>107</xdr:col>
      <xdr:colOff>50800</xdr:colOff>
      <xdr:row>72</xdr:row>
      <xdr:rowOff>49723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37903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49723</xdr:rowOff>
    </xdr:from>
    <xdr:to>
      <xdr:col>102</xdr:col>
      <xdr:colOff>114300</xdr:colOff>
      <xdr:row>72</xdr:row>
      <xdr:rowOff>126030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394123"/>
          <a:ext cx="889000" cy="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97313</xdr:rowOff>
    </xdr:from>
    <xdr:to>
      <xdr:col>116</xdr:col>
      <xdr:colOff>114300</xdr:colOff>
      <xdr:row>71</xdr:row>
      <xdr:rowOff>27463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0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120190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19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150668</xdr:rowOff>
    </xdr:from>
    <xdr:to>
      <xdr:col>112</xdr:col>
      <xdr:colOff>38100</xdr:colOff>
      <xdr:row>71</xdr:row>
      <xdr:rowOff>80818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1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97345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19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155285</xdr:rowOff>
    </xdr:from>
    <xdr:to>
      <xdr:col>107</xdr:col>
      <xdr:colOff>101600</xdr:colOff>
      <xdr:row>72</xdr:row>
      <xdr:rowOff>85435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3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101962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1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170373</xdr:rowOff>
    </xdr:from>
    <xdr:to>
      <xdr:col>102</xdr:col>
      <xdr:colOff>165100</xdr:colOff>
      <xdr:row>72</xdr:row>
      <xdr:rowOff>100523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34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117050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11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75230</xdr:rowOff>
    </xdr:from>
    <xdr:to>
      <xdr:col>98</xdr:col>
      <xdr:colOff>38100</xdr:colOff>
      <xdr:row>73</xdr:row>
      <xdr:rowOff>5380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4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21907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1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千円となり、前年度から約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千円減少している。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構成項目毎に見ると、人件費は平成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上昇傾向、以降は復旧・復興事業の収束と近年の職員適正化計画の取組の進捗により減少傾向にあったが、人事院勧告に基づく給与改定等により増加に転じた。類似団体平均と比較して依然高い水準にあるため、引続き取り組みを進め類似団体平均へ近づけていく。物件費及び維持補修費は、類似団体平均を上回る状況が続いている。これは市域が広いことで公立学校や保育所、公園等の公共施設が多いことに起因するものと考えられ、施設の統廃合等により抑制を図る必要がある。扶助費については、「エネルギー・食料品等価格高騰重点支援金給付事業（物価高騰対策）」による増のほか少子高齢化対策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年度以前から増加傾向にあり、今後も増加していくことが見込まれる。普通建設事業費及び災害復旧事業費は、復旧・復興事業の収束により令和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年度から減少している。</a:t>
          </a:r>
        </a:p>
        <a:p>
          <a:r>
            <a:rPr kumimoji="1" lang="ja-JP" altLang="en-US" sz="1300">
              <a:latin typeface="ＭＳ Ｐゴシック" panose="020B0600070205080204" pitchFamily="50" charset="-128"/>
              <a:ea typeface="ＭＳ Ｐゴシック" panose="020B0600070205080204" pitchFamily="50" charset="-128"/>
            </a:rPr>
            <a:t>　復旧・復興事業がほぼ収束したことにより、令和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年度以降は各項目が通常ベースとなる一方で、近年の物価高騰の影響により物件費等の増加が懸念されるため、類似団体との比較を踏まえ、「行財政改革推進プラン</a:t>
          </a:r>
          <a:r>
            <a:rPr kumimoji="1" lang="en-US" altLang="ja-JP" sz="1300">
              <a:latin typeface="ＭＳ Ｐゴシック" panose="020B0600070205080204" pitchFamily="50" charset="-128"/>
              <a:ea typeface="ＭＳ Ｐゴシック" panose="020B0600070205080204" pitchFamily="50" charset="-128"/>
            </a:rPr>
            <a:t>2030</a:t>
          </a:r>
          <a:r>
            <a:rPr kumimoji="1" lang="ja-JP" altLang="en-US" sz="1300">
              <a:latin typeface="ＭＳ Ｐゴシック" panose="020B0600070205080204" pitchFamily="50" charset="-128"/>
              <a:ea typeface="ＭＳ Ｐゴシック" panose="020B0600070205080204" pitchFamily="50" charset="-128"/>
            </a:rPr>
            <a:t>をはじめとした各種計画に基づき、歳出の精査に努めていく。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132,447
130,751
554.55
84,507,393
82,286,870
1,935,263
40,043,067
67,995,472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44450</xdr:rowOff>
    </xdr:from>
    <xdr:to>
      <xdr:col>24</xdr:col>
      <xdr:colOff>63500</xdr:colOff>
      <xdr:row>33</xdr:row>
      <xdr:rowOff>69487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02300"/>
          <a:ext cx="8382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44450</xdr:rowOff>
    </xdr:from>
    <xdr:to>
      <xdr:col>19</xdr:col>
      <xdr:colOff>177800</xdr:colOff>
      <xdr:row>33</xdr:row>
      <xdr:rowOff>67310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02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67310</xdr:rowOff>
    </xdr:from>
    <xdr:to>
      <xdr:col>15</xdr:col>
      <xdr:colOff>50800</xdr:colOff>
      <xdr:row>34</xdr:row>
      <xdr:rowOff>96157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25160"/>
          <a:ext cx="889000" cy="20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44994</xdr:rowOff>
    </xdr:from>
    <xdr:to>
      <xdr:col>10</xdr:col>
      <xdr:colOff>114300</xdr:colOff>
      <xdr:row>34</xdr:row>
      <xdr:rowOff>96157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74294"/>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18687</xdr:rowOff>
    </xdr:from>
    <xdr:to>
      <xdr:col>24</xdr:col>
      <xdr:colOff>114300</xdr:colOff>
      <xdr:row>33</xdr:row>
      <xdr:rowOff>120287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41564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165100</xdr:rowOff>
    </xdr:from>
    <xdr:to>
      <xdr:col>20</xdr:col>
      <xdr:colOff>38100</xdr:colOff>
      <xdr:row>33</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16510</xdr:rowOff>
    </xdr:from>
    <xdr:to>
      <xdr:col>15</xdr:col>
      <xdr:colOff>101600</xdr:colOff>
      <xdr:row>33</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134637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45357</xdr:rowOff>
    </xdr:from>
    <xdr:to>
      <xdr:col>10</xdr:col>
      <xdr:colOff>165100</xdr:colOff>
      <xdr:row>34</xdr:row>
      <xdr:rowOff>146957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163484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165644</xdr:rowOff>
    </xdr:from>
    <xdr:to>
      <xdr:col>6</xdr:col>
      <xdr:colOff>38100</xdr:colOff>
      <xdr:row>34</xdr:row>
      <xdr:rowOff>95794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112321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62459</xdr:rowOff>
    </xdr:from>
    <xdr:to>
      <xdr:col>24</xdr:col>
      <xdr:colOff>62865</xdr:colOff>
      <xdr:row>58</xdr:row>
      <xdr:rowOff>29287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320759"/>
          <a:ext cx="1270" cy="65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33114</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9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29287</xdr:rowOff>
    </xdr:from>
    <xdr:to>
      <xdr:col>24</xdr:col>
      <xdr:colOff>152400</xdr:colOff>
      <xdr:row>58</xdr:row>
      <xdr:rowOff>29287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97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9136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09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62459</xdr:rowOff>
    </xdr:from>
    <xdr:to>
      <xdr:col>24</xdr:col>
      <xdr:colOff>152400</xdr:colOff>
      <xdr:row>54</xdr:row>
      <xdr:rowOff>62459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320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83517</xdr:rowOff>
    </xdr:from>
    <xdr:to>
      <xdr:col>24</xdr:col>
      <xdr:colOff>63500</xdr:colOff>
      <xdr:row>56</xdr:row>
      <xdr:rowOff>95868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84717"/>
          <a:ext cx="838200" cy="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86412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687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107985</xdr:rowOff>
    </xdr:from>
    <xdr:to>
      <xdr:col>24</xdr:col>
      <xdr:colOff>114300</xdr:colOff>
      <xdr:row>57</xdr:row>
      <xdr:rowOff>38135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138550</xdr:rowOff>
    </xdr:from>
    <xdr:to>
      <xdr:col>19</xdr:col>
      <xdr:colOff>177800</xdr:colOff>
      <xdr:row>56</xdr:row>
      <xdr:rowOff>95868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568300"/>
          <a:ext cx="889000" cy="1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169602</xdr:rowOff>
    </xdr:from>
    <xdr:to>
      <xdr:col>20</xdr:col>
      <xdr:colOff>38100</xdr:colOff>
      <xdr:row>57</xdr:row>
      <xdr:rowOff>99752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90879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86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109760</xdr:rowOff>
    </xdr:from>
    <xdr:to>
      <xdr:col>15</xdr:col>
      <xdr:colOff>50800</xdr:colOff>
      <xdr:row>55</xdr:row>
      <xdr:rowOff>138550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539510"/>
          <a:ext cx="889000" cy="2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167735</xdr:rowOff>
    </xdr:from>
    <xdr:to>
      <xdr:col>15</xdr:col>
      <xdr:colOff>101600</xdr:colOff>
      <xdr:row>57</xdr:row>
      <xdr:rowOff>97885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89012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86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29789</xdr:rowOff>
    </xdr:from>
    <xdr:to>
      <xdr:col>10</xdr:col>
      <xdr:colOff>114300</xdr:colOff>
      <xdr:row>55</xdr:row>
      <xdr:rowOff>109760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773739"/>
          <a:ext cx="889000" cy="7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156377</xdr:rowOff>
    </xdr:from>
    <xdr:to>
      <xdr:col>10</xdr:col>
      <xdr:colOff>165100</xdr:colOff>
      <xdr:row>57</xdr:row>
      <xdr:rowOff>86527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5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77654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8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73871</xdr:rowOff>
    </xdr:from>
    <xdr:to>
      <xdr:col>6</xdr:col>
      <xdr:colOff>38100</xdr:colOff>
      <xdr:row>54</xdr:row>
      <xdr:rowOff>4021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16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166598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25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32717</xdr:rowOff>
    </xdr:from>
    <xdr:to>
      <xdr:col>24</xdr:col>
      <xdr:colOff>114300</xdr:colOff>
      <xdr:row>56</xdr:row>
      <xdr:rowOff>134317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3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55594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8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45068</xdr:rowOff>
    </xdr:from>
    <xdr:to>
      <xdr:col>20</xdr:col>
      <xdr:colOff>38100</xdr:colOff>
      <xdr:row>56</xdr:row>
      <xdr:rowOff>146668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163195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4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87750</xdr:rowOff>
    </xdr:from>
    <xdr:to>
      <xdr:col>15</xdr:col>
      <xdr:colOff>101600</xdr:colOff>
      <xdr:row>56</xdr:row>
      <xdr:rowOff>17900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5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34427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2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58960</xdr:rowOff>
    </xdr:from>
    <xdr:to>
      <xdr:col>10</xdr:col>
      <xdr:colOff>165100</xdr:colOff>
      <xdr:row>55</xdr:row>
      <xdr:rowOff>160560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4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5637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26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150439</xdr:rowOff>
    </xdr:from>
    <xdr:to>
      <xdr:col>6</xdr:col>
      <xdr:colOff>38100</xdr:colOff>
      <xdr:row>51</xdr:row>
      <xdr:rowOff>80589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7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97116</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49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126803</xdr:rowOff>
    </xdr:from>
    <xdr:to>
      <xdr:col>24</xdr:col>
      <xdr:colOff>63500</xdr:colOff>
      <xdr:row>73</xdr:row>
      <xdr:rowOff>60014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299753"/>
          <a:ext cx="838200" cy="2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60014</xdr:rowOff>
    </xdr:from>
    <xdr:to>
      <xdr:col>19</xdr:col>
      <xdr:colOff>177800</xdr:colOff>
      <xdr:row>73</xdr:row>
      <xdr:rowOff>164141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575864"/>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153073</xdr:rowOff>
    </xdr:from>
    <xdr:to>
      <xdr:col>15</xdr:col>
      <xdr:colOff>50800</xdr:colOff>
      <xdr:row>73</xdr:row>
      <xdr:rowOff>164141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497473"/>
          <a:ext cx="889000" cy="18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153073</xdr:rowOff>
    </xdr:from>
    <xdr:to>
      <xdr:col>10</xdr:col>
      <xdr:colOff>114300</xdr:colOff>
      <xdr:row>75</xdr:row>
      <xdr:rowOff>128880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497473"/>
          <a:ext cx="889000" cy="49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76003</xdr:rowOff>
    </xdr:from>
    <xdr:to>
      <xdr:col>24</xdr:col>
      <xdr:colOff>114300</xdr:colOff>
      <xdr:row>72</xdr:row>
      <xdr:rowOff>6153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24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98880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0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9214</xdr:rowOff>
    </xdr:from>
    <xdr:to>
      <xdr:col>20</xdr:col>
      <xdr:colOff>38100</xdr:colOff>
      <xdr:row>73</xdr:row>
      <xdr:rowOff>110814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5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127341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30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113341</xdr:rowOff>
    </xdr:from>
    <xdr:to>
      <xdr:col>15</xdr:col>
      <xdr:colOff>101600</xdr:colOff>
      <xdr:row>74</xdr:row>
      <xdr:rowOff>43491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6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60018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40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102273</xdr:rowOff>
    </xdr:from>
    <xdr:to>
      <xdr:col>10</xdr:col>
      <xdr:colOff>165100</xdr:colOff>
      <xdr:row>73</xdr:row>
      <xdr:rowOff>32423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4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48950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22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78080</xdr:rowOff>
    </xdr:from>
    <xdr:to>
      <xdr:col>6</xdr:col>
      <xdr:colOff>38100</xdr:colOff>
      <xdr:row>76</xdr:row>
      <xdr:rowOff>8229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368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24757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1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84855</xdr:rowOff>
    </xdr:from>
    <xdr:to>
      <xdr:col>24</xdr:col>
      <xdr:colOff>62865</xdr:colOff>
      <xdr:row>98</xdr:row>
      <xdr:rowOff>29572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6201155"/>
          <a:ext cx="1270" cy="630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33399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29572</xdr:rowOff>
    </xdr:from>
    <xdr:to>
      <xdr:col>24</xdr:col>
      <xdr:colOff>152400</xdr:colOff>
      <xdr:row>98</xdr:row>
      <xdr:rowOff>29572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3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31532</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9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84855</xdr:rowOff>
    </xdr:from>
    <xdr:to>
      <xdr:col>24</xdr:col>
      <xdr:colOff>152400</xdr:colOff>
      <xdr:row>94</xdr:row>
      <xdr:rowOff>84855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20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167551</xdr:rowOff>
    </xdr:from>
    <xdr:to>
      <xdr:col>24</xdr:col>
      <xdr:colOff>63500</xdr:colOff>
      <xdr:row>94</xdr:row>
      <xdr:rowOff>141472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112401"/>
          <a:ext cx="838200" cy="14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31684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9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53257</xdr:rowOff>
    </xdr:from>
    <xdr:to>
      <xdr:col>24</xdr:col>
      <xdr:colOff>114300</xdr:colOff>
      <xdr:row>96</xdr:row>
      <xdr:rowOff>154857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1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28772</xdr:rowOff>
    </xdr:from>
    <xdr:to>
      <xdr:col>19</xdr:col>
      <xdr:colOff>177800</xdr:colOff>
      <xdr:row>93</xdr:row>
      <xdr:rowOff>167551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802172"/>
          <a:ext cx="889000" cy="3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47734</xdr:rowOff>
    </xdr:from>
    <xdr:to>
      <xdr:col>20</xdr:col>
      <xdr:colOff>38100</xdr:colOff>
      <xdr:row>96</xdr:row>
      <xdr:rowOff>149334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140461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121983</xdr:rowOff>
    </xdr:from>
    <xdr:to>
      <xdr:col>15</xdr:col>
      <xdr:colOff>50800</xdr:colOff>
      <xdr:row>92</xdr:row>
      <xdr:rowOff>28772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552483"/>
          <a:ext cx="889000" cy="24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37085</xdr:rowOff>
    </xdr:from>
    <xdr:to>
      <xdr:col>15</xdr:col>
      <xdr:colOff>101600</xdr:colOff>
      <xdr:row>96</xdr:row>
      <xdr:rowOff>138685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9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129812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121983</xdr:rowOff>
    </xdr:from>
    <xdr:to>
      <xdr:col>10</xdr:col>
      <xdr:colOff>114300</xdr:colOff>
      <xdr:row>94</xdr:row>
      <xdr:rowOff>49040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552483"/>
          <a:ext cx="889000" cy="6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32169</xdr:rowOff>
    </xdr:from>
    <xdr:to>
      <xdr:col>10</xdr:col>
      <xdr:colOff>165100</xdr:colOff>
      <xdr:row>96</xdr:row>
      <xdr:rowOff>133769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124896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21425</xdr:rowOff>
    </xdr:from>
    <xdr:to>
      <xdr:col>6</xdr:col>
      <xdr:colOff>38100</xdr:colOff>
      <xdr:row>97</xdr:row>
      <xdr:rowOff>123025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114152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90672</xdr:rowOff>
    </xdr:from>
    <xdr:to>
      <xdr:col>24</xdr:col>
      <xdr:colOff>114300</xdr:colOff>
      <xdr:row>95</xdr:row>
      <xdr:rowOff>20822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5599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2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116751</xdr:rowOff>
    </xdr:from>
    <xdr:to>
      <xdr:col>20</xdr:col>
      <xdr:colOff>38100</xdr:colOff>
      <xdr:row>94</xdr:row>
      <xdr:rowOff>46901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0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63428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8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149422</xdr:rowOff>
    </xdr:from>
    <xdr:to>
      <xdr:col>15</xdr:col>
      <xdr:colOff>101600</xdr:colOff>
      <xdr:row>92</xdr:row>
      <xdr:rowOff>79572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7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96099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5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71183</xdr:rowOff>
    </xdr:from>
    <xdr:to>
      <xdr:col>10</xdr:col>
      <xdr:colOff>165100</xdr:colOff>
      <xdr:row>91</xdr:row>
      <xdr:rowOff>1333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5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17860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2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169690</xdr:rowOff>
    </xdr:from>
    <xdr:to>
      <xdr:col>6</xdr:col>
      <xdr:colOff>38100</xdr:colOff>
      <xdr:row>94</xdr:row>
      <xdr:rowOff>99840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116367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88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88860</xdr:rowOff>
    </xdr:from>
    <xdr:to>
      <xdr:col>55</xdr:col>
      <xdr:colOff>0</xdr:colOff>
      <xdr:row>38</xdr:row>
      <xdr:rowOff>92425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03960"/>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91237</xdr:rowOff>
    </xdr:from>
    <xdr:to>
      <xdr:col>50</xdr:col>
      <xdr:colOff>114300</xdr:colOff>
      <xdr:row>38</xdr:row>
      <xdr:rowOff>92425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06337"/>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88128</xdr:rowOff>
    </xdr:from>
    <xdr:to>
      <xdr:col>45</xdr:col>
      <xdr:colOff>177800</xdr:colOff>
      <xdr:row>38</xdr:row>
      <xdr:rowOff>91237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03228"/>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82641</xdr:rowOff>
    </xdr:from>
    <xdr:to>
      <xdr:col>41</xdr:col>
      <xdr:colOff>50800</xdr:colOff>
      <xdr:row>38</xdr:row>
      <xdr:rowOff>88128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9774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38060</xdr:rowOff>
    </xdr:from>
    <xdr:to>
      <xdr:col>55</xdr:col>
      <xdr:colOff>50800</xdr:colOff>
      <xdr:row>38</xdr:row>
      <xdr:rowOff>139660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124436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68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41625</xdr:rowOff>
    </xdr:from>
    <xdr:to>
      <xdr:col>50</xdr:col>
      <xdr:colOff>165100</xdr:colOff>
      <xdr:row>38</xdr:row>
      <xdr:rowOff>143225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134352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49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40437</xdr:rowOff>
    </xdr:from>
    <xdr:to>
      <xdr:col>46</xdr:col>
      <xdr:colOff>38100</xdr:colOff>
      <xdr:row>38</xdr:row>
      <xdr:rowOff>142037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133164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37328</xdr:rowOff>
    </xdr:from>
    <xdr:to>
      <xdr:col>41</xdr:col>
      <xdr:colOff>101600</xdr:colOff>
      <xdr:row>38</xdr:row>
      <xdr:rowOff>138928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130055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45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31841</xdr:rowOff>
    </xdr:from>
    <xdr:to>
      <xdr:col>36</xdr:col>
      <xdr:colOff>165100</xdr:colOff>
      <xdr:row>38</xdr:row>
      <xdr:rowOff>133441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124568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3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45242</xdr:rowOff>
    </xdr:from>
    <xdr:to>
      <xdr:col>54</xdr:col>
      <xdr:colOff>189865</xdr:colOff>
      <xdr:row>58</xdr:row>
      <xdr:rowOff>103215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9303542"/>
          <a:ext cx="1270" cy="743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107042</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5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103215</xdr:rowOff>
    </xdr:from>
    <xdr:to>
      <xdr:col>55</xdr:col>
      <xdr:colOff>88900</xdr:colOff>
      <xdr:row>58</xdr:row>
      <xdr:rowOff>103215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4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163369</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90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45242</xdr:rowOff>
    </xdr:from>
    <xdr:to>
      <xdr:col>55</xdr:col>
      <xdr:colOff>88900</xdr:colOff>
      <xdr:row>54</xdr:row>
      <xdr:rowOff>45242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30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76057</xdr:rowOff>
    </xdr:from>
    <xdr:to>
      <xdr:col>55</xdr:col>
      <xdr:colOff>0</xdr:colOff>
      <xdr:row>56</xdr:row>
      <xdr:rowOff>116794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77257"/>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3274</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5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24847</xdr:rowOff>
    </xdr:from>
    <xdr:to>
      <xdr:col>55</xdr:col>
      <xdr:colOff>50800</xdr:colOff>
      <xdr:row>57</xdr:row>
      <xdr:rowOff>126447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9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76057</xdr:rowOff>
    </xdr:from>
    <xdr:to>
      <xdr:col>50</xdr:col>
      <xdr:colOff>114300</xdr:colOff>
      <xdr:row>57</xdr:row>
      <xdr:rowOff>6152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77257"/>
          <a:ext cx="889000" cy="10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53718</xdr:rowOff>
    </xdr:from>
    <xdr:to>
      <xdr:col>50</xdr:col>
      <xdr:colOff>165100</xdr:colOff>
      <xdr:row>57</xdr:row>
      <xdr:rowOff>155318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2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146445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91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12873</xdr:rowOff>
    </xdr:from>
    <xdr:to>
      <xdr:col>45</xdr:col>
      <xdr:colOff>177800</xdr:colOff>
      <xdr:row>57</xdr:row>
      <xdr:rowOff>6152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442623"/>
          <a:ext cx="889000" cy="33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51227</xdr:rowOff>
    </xdr:from>
    <xdr:to>
      <xdr:col>46</xdr:col>
      <xdr:colOff>38100</xdr:colOff>
      <xdr:row>57</xdr:row>
      <xdr:rowOff>152827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2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143954</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91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101158</xdr:rowOff>
    </xdr:from>
    <xdr:to>
      <xdr:col>41</xdr:col>
      <xdr:colOff>50800</xdr:colOff>
      <xdr:row>55</xdr:row>
      <xdr:rowOff>12873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8673658"/>
          <a:ext cx="889000" cy="7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57239</xdr:rowOff>
    </xdr:from>
    <xdr:to>
      <xdr:col>41</xdr:col>
      <xdr:colOff>101600</xdr:colOff>
      <xdr:row>57</xdr:row>
      <xdr:rowOff>158839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2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149966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92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81150</xdr:rowOff>
    </xdr:from>
    <xdr:to>
      <xdr:col>36</xdr:col>
      <xdr:colOff>165100</xdr:colOff>
      <xdr:row>58</xdr:row>
      <xdr:rowOff>11300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2427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94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65994</xdr:rowOff>
    </xdr:from>
    <xdr:to>
      <xdr:col>55</xdr:col>
      <xdr:colOff>50800</xdr:colOff>
      <xdr:row>56</xdr:row>
      <xdr:rowOff>167594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88871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1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25257</xdr:rowOff>
    </xdr:from>
    <xdr:to>
      <xdr:col>50</xdr:col>
      <xdr:colOff>165100</xdr:colOff>
      <xdr:row>56</xdr:row>
      <xdr:rowOff>126857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143384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0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126802</xdr:rowOff>
    </xdr:from>
    <xdr:to>
      <xdr:col>46</xdr:col>
      <xdr:colOff>38100</xdr:colOff>
      <xdr:row>57</xdr:row>
      <xdr:rowOff>56952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73479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133523</xdr:rowOff>
    </xdr:from>
    <xdr:to>
      <xdr:col>41</xdr:col>
      <xdr:colOff>101600</xdr:colOff>
      <xdr:row>55</xdr:row>
      <xdr:rowOff>63673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80200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50358</xdr:rowOff>
    </xdr:from>
    <xdr:to>
      <xdr:col>36</xdr:col>
      <xdr:colOff>165100</xdr:colOff>
      <xdr:row>50</xdr:row>
      <xdr:rowOff>151958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6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168485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3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11815</xdr:rowOff>
    </xdr:from>
    <xdr:to>
      <xdr:col>55</xdr:col>
      <xdr:colOff>0</xdr:colOff>
      <xdr:row>76</xdr:row>
      <xdr:rowOff>103059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42015"/>
          <a:ext cx="8382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11815</xdr:rowOff>
    </xdr:from>
    <xdr:to>
      <xdr:col>50</xdr:col>
      <xdr:colOff>114300</xdr:colOff>
      <xdr:row>76</xdr:row>
      <xdr:rowOff>21024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42015"/>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94242</xdr:rowOff>
    </xdr:from>
    <xdr:to>
      <xdr:col>45</xdr:col>
      <xdr:colOff>177800</xdr:colOff>
      <xdr:row>76</xdr:row>
      <xdr:rowOff>21024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438642"/>
          <a:ext cx="889000" cy="6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94242</xdr:rowOff>
    </xdr:from>
    <xdr:to>
      <xdr:col>41</xdr:col>
      <xdr:colOff>50800</xdr:colOff>
      <xdr:row>74</xdr:row>
      <xdr:rowOff>117199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438642"/>
          <a:ext cx="889000" cy="36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52259</xdr:rowOff>
    </xdr:from>
    <xdr:to>
      <xdr:col>55</xdr:col>
      <xdr:colOff>50800</xdr:colOff>
      <xdr:row>76</xdr:row>
      <xdr:rowOff>153859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75136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132465</xdr:rowOff>
    </xdr:from>
    <xdr:to>
      <xdr:col>50</xdr:col>
      <xdr:colOff>165100</xdr:colOff>
      <xdr:row>76</xdr:row>
      <xdr:rowOff>62615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79142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6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141674</xdr:rowOff>
    </xdr:from>
    <xdr:to>
      <xdr:col>46</xdr:col>
      <xdr:colOff>38100</xdr:colOff>
      <xdr:row>76</xdr:row>
      <xdr:rowOff>71825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004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88351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43442</xdr:rowOff>
    </xdr:from>
    <xdr:to>
      <xdr:col>41</xdr:col>
      <xdr:colOff>101600</xdr:colOff>
      <xdr:row>72</xdr:row>
      <xdr:rowOff>145042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161569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1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66399</xdr:rowOff>
    </xdr:from>
    <xdr:to>
      <xdr:col>36</xdr:col>
      <xdr:colOff>165100</xdr:colOff>
      <xdr:row>74</xdr:row>
      <xdr:rowOff>167999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13076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2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72096</xdr:rowOff>
    </xdr:from>
    <xdr:to>
      <xdr:col>54</xdr:col>
      <xdr:colOff>189865</xdr:colOff>
      <xdr:row>99</xdr:row>
      <xdr:rowOff>16859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6702746"/>
          <a:ext cx="1270" cy="28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20686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16859</xdr:rowOff>
    </xdr:from>
    <xdr:to>
      <xdr:col>55</xdr:col>
      <xdr:colOff>88900</xdr:colOff>
      <xdr:row>99</xdr:row>
      <xdr:rowOff>16859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18773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6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72096</xdr:rowOff>
    </xdr:from>
    <xdr:to>
      <xdr:col>55</xdr:col>
      <xdr:colOff>88900</xdr:colOff>
      <xdr:row>97</xdr:row>
      <xdr:rowOff>72096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105992</xdr:rowOff>
    </xdr:from>
    <xdr:to>
      <xdr:col>55</xdr:col>
      <xdr:colOff>0</xdr:colOff>
      <xdr:row>97</xdr:row>
      <xdr:rowOff>143273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36642"/>
          <a:ext cx="8382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41518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84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63091</xdr:rowOff>
    </xdr:from>
    <xdr:to>
      <xdr:col>55</xdr:col>
      <xdr:colOff>50800</xdr:colOff>
      <xdr:row>98</xdr:row>
      <xdr:rowOff>164691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8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91720</xdr:rowOff>
    </xdr:from>
    <xdr:to>
      <xdr:col>50</xdr:col>
      <xdr:colOff>114300</xdr:colOff>
      <xdr:row>97</xdr:row>
      <xdr:rowOff>105992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036570"/>
          <a:ext cx="889000" cy="70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72794</xdr:rowOff>
    </xdr:from>
    <xdr:to>
      <xdr:col>50</xdr:col>
      <xdr:colOff>165100</xdr:colOff>
      <xdr:row>99</xdr:row>
      <xdr:rowOff>2944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87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165521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9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50988</xdr:rowOff>
    </xdr:from>
    <xdr:to>
      <xdr:col>45</xdr:col>
      <xdr:colOff>177800</xdr:colOff>
      <xdr:row>93</xdr:row>
      <xdr:rowOff>91720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5824388"/>
          <a:ext cx="889000" cy="2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74417</xdr:rowOff>
    </xdr:from>
    <xdr:to>
      <xdr:col>46</xdr:col>
      <xdr:colOff>38100</xdr:colOff>
      <xdr:row>99</xdr:row>
      <xdr:rowOff>4567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87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167144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9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21188</xdr:rowOff>
    </xdr:from>
    <xdr:to>
      <xdr:col>41</xdr:col>
      <xdr:colOff>50800</xdr:colOff>
      <xdr:row>92</xdr:row>
      <xdr:rowOff>50988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623138"/>
          <a:ext cx="889000" cy="20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76687</xdr:rowOff>
    </xdr:from>
    <xdr:to>
      <xdr:col>41</xdr:col>
      <xdr:colOff>101600</xdr:colOff>
      <xdr:row>99</xdr:row>
      <xdr:rowOff>6837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8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169414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7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79279</xdr:rowOff>
    </xdr:from>
    <xdr:to>
      <xdr:col>36</xdr:col>
      <xdr:colOff>165100</xdr:colOff>
      <xdr:row>99</xdr:row>
      <xdr:rowOff>9429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7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92473</xdr:rowOff>
    </xdr:from>
    <xdr:to>
      <xdr:col>55</xdr:col>
      <xdr:colOff>50800</xdr:colOff>
      <xdr:row>98</xdr:row>
      <xdr:rowOff>22623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2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7400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55192</xdr:rowOff>
    </xdr:from>
    <xdr:to>
      <xdr:col>50</xdr:col>
      <xdr:colOff>165100</xdr:colOff>
      <xdr:row>97</xdr:row>
      <xdr:rowOff>156792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1869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46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40920</xdr:rowOff>
    </xdr:from>
    <xdr:to>
      <xdr:col>46</xdr:col>
      <xdr:colOff>38100</xdr:colOff>
      <xdr:row>93</xdr:row>
      <xdr:rowOff>142520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159047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576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188</xdr:rowOff>
    </xdr:from>
    <xdr:to>
      <xdr:col>41</xdr:col>
      <xdr:colOff>101600</xdr:colOff>
      <xdr:row>92</xdr:row>
      <xdr:rowOff>101788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7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118315</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55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141838</xdr:rowOff>
    </xdr:from>
    <xdr:to>
      <xdr:col>36</xdr:col>
      <xdr:colOff>165100</xdr:colOff>
      <xdr:row>91</xdr:row>
      <xdr:rowOff>71988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5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88515</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534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95672</xdr:rowOff>
    </xdr:from>
    <xdr:to>
      <xdr:col>85</xdr:col>
      <xdr:colOff>127000</xdr:colOff>
      <xdr:row>34</xdr:row>
      <xdr:rowOff>116886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753522"/>
          <a:ext cx="838200" cy="19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95672</xdr:rowOff>
    </xdr:from>
    <xdr:to>
      <xdr:col>81</xdr:col>
      <xdr:colOff>50800</xdr:colOff>
      <xdr:row>34</xdr:row>
      <xdr:rowOff>133574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753522"/>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164160</xdr:rowOff>
    </xdr:from>
    <xdr:to>
      <xdr:col>76</xdr:col>
      <xdr:colOff>114300</xdr:colOff>
      <xdr:row>34</xdr:row>
      <xdr:rowOff>133574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22010"/>
          <a:ext cx="889000" cy="14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164160</xdr:rowOff>
    </xdr:from>
    <xdr:to>
      <xdr:col>71</xdr:col>
      <xdr:colOff>177800</xdr:colOff>
      <xdr:row>34</xdr:row>
      <xdr:rowOff>138740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22010"/>
          <a:ext cx="889000" cy="1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66086</xdr:rowOff>
    </xdr:from>
    <xdr:to>
      <xdr:col>85</xdr:col>
      <xdr:colOff>177800</xdr:colOff>
      <xdr:row>34</xdr:row>
      <xdr:rowOff>167686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88963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4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44872</xdr:rowOff>
    </xdr:from>
    <xdr:to>
      <xdr:col>81</xdr:col>
      <xdr:colOff>101600</xdr:colOff>
      <xdr:row>33</xdr:row>
      <xdr:rowOff>146472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162999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47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82774</xdr:rowOff>
    </xdr:from>
    <xdr:to>
      <xdr:col>76</xdr:col>
      <xdr:colOff>165100</xdr:colOff>
      <xdr:row>35</xdr:row>
      <xdr:rowOff>12924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29451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68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113360</xdr:rowOff>
    </xdr:from>
    <xdr:to>
      <xdr:col>72</xdr:col>
      <xdr:colOff>38100</xdr:colOff>
      <xdr:row>34</xdr:row>
      <xdr:rowOff>43510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60037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87940</xdr:rowOff>
    </xdr:from>
    <xdr:to>
      <xdr:col>67</xdr:col>
      <xdr:colOff>101600</xdr:colOff>
      <xdr:row>35</xdr:row>
      <xdr:rowOff>18090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34617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150978</xdr:rowOff>
    </xdr:from>
    <xdr:to>
      <xdr:col>85</xdr:col>
      <xdr:colOff>127000</xdr:colOff>
      <xdr:row>57</xdr:row>
      <xdr:rowOff>2409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52178"/>
          <a:ext cx="838200" cy="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150978</xdr:rowOff>
    </xdr:from>
    <xdr:to>
      <xdr:col>81</xdr:col>
      <xdr:colOff>50800</xdr:colOff>
      <xdr:row>57</xdr:row>
      <xdr:rowOff>142346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52178"/>
          <a:ext cx="889000" cy="16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92695</xdr:rowOff>
    </xdr:from>
    <xdr:to>
      <xdr:col>76</xdr:col>
      <xdr:colOff>114300</xdr:colOff>
      <xdr:row>57</xdr:row>
      <xdr:rowOff>142346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65345"/>
          <a:ext cx="889000" cy="4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164411</xdr:rowOff>
    </xdr:from>
    <xdr:to>
      <xdr:col>71</xdr:col>
      <xdr:colOff>177800</xdr:colOff>
      <xdr:row>57</xdr:row>
      <xdr:rowOff>92695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422711"/>
          <a:ext cx="889000" cy="4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123059</xdr:rowOff>
    </xdr:from>
    <xdr:to>
      <xdr:col>85</xdr:col>
      <xdr:colOff>177800</xdr:colOff>
      <xdr:row>57</xdr:row>
      <xdr:rowOff>53209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2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145936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100178</xdr:rowOff>
    </xdr:from>
    <xdr:to>
      <xdr:col>81</xdr:col>
      <xdr:colOff>101600</xdr:colOff>
      <xdr:row>57</xdr:row>
      <xdr:rowOff>30328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46855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91546</xdr:rowOff>
    </xdr:from>
    <xdr:to>
      <xdr:col>76</xdr:col>
      <xdr:colOff>165100</xdr:colOff>
      <xdr:row>58</xdr:row>
      <xdr:rowOff>21696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6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38223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6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41895</xdr:rowOff>
    </xdr:from>
    <xdr:to>
      <xdr:col>72</xdr:col>
      <xdr:colOff>38100</xdr:colOff>
      <xdr:row>57</xdr:row>
      <xdr:rowOff>143495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160022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8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113611</xdr:rowOff>
    </xdr:from>
    <xdr:to>
      <xdr:col>67</xdr:col>
      <xdr:colOff>101600</xdr:colOff>
      <xdr:row>55</xdr:row>
      <xdr:rowOff>43761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60288</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14795" y="914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90805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3463905"/>
          <a:ext cx="1269" cy="12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83088</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27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37482</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32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90805</xdr:rowOff>
    </xdr:from>
    <xdr:to>
      <xdr:col>86</xdr:col>
      <xdr:colOff>25400</xdr:colOff>
      <xdr:row>78</xdr:row>
      <xdr:rowOff>90805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46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16866</xdr:rowOff>
    </xdr:from>
    <xdr:to>
      <xdr:col>85</xdr:col>
      <xdr:colOff>127000</xdr:colOff>
      <xdr:row>79</xdr:row>
      <xdr:rowOff>24967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61416"/>
          <a:ext cx="8382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127537</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500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149110</xdr:rowOff>
    </xdr:from>
    <xdr:to>
      <xdr:col>85</xdr:col>
      <xdr:colOff>177800</xdr:colOff>
      <xdr:row>79</xdr:row>
      <xdr:rowOff>79260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2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135496</xdr:rowOff>
    </xdr:from>
    <xdr:to>
      <xdr:col>81</xdr:col>
      <xdr:colOff>50800</xdr:colOff>
      <xdr:row>79</xdr:row>
      <xdr:rowOff>16866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337146"/>
          <a:ext cx="889000" cy="2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144514</xdr:rowOff>
    </xdr:from>
    <xdr:to>
      <xdr:col>81</xdr:col>
      <xdr:colOff>101600</xdr:colOff>
      <xdr:row>79</xdr:row>
      <xdr:rowOff>74664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65791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1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21146</xdr:rowOff>
    </xdr:from>
    <xdr:to>
      <xdr:col>76</xdr:col>
      <xdr:colOff>114300</xdr:colOff>
      <xdr:row>77</xdr:row>
      <xdr:rowOff>135496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051346"/>
          <a:ext cx="889000" cy="2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143650</xdr:rowOff>
    </xdr:from>
    <xdr:to>
      <xdr:col>76</xdr:col>
      <xdr:colOff>165100</xdr:colOff>
      <xdr:row>79</xdr:row>
      <xdr:rowOff>73800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64927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6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141986</xdr:rowOff>
    </xdr:from>
    <xdr:to>
      <xdr:col>71</xdr:col>
      <xdr:colOff>177800</xdr:colOff>
      <xdr:row>76</xdr:row>
      <xdr:rowOff>21146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143486"/>
          <a:ext cx="889000" cy="90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156020</xdr:rowOff>
    </xdr:from>
    <xdr:to>
      <xdr:col>72</xdr:col>
      <xdr:colOff>38100</xdr:colOff>
      <xdr:row>79</xdr:row>
      <xdr:rowOff>86170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77297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1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142684</xdr:rowOff>
    </xdr:from>
    <xdr:to>
      <xdr:col>67</xdr:col>
      <xdr:colOff>101600</xdr:colOff>
      <xdr:row>79</xdr:row>
      <xdr:rowOff>72834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63961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145617</xdr:rowOff>
    </xdr:from>
    <xdr:to>
      <xdr:col>85</xdr:col>
      <xdr:colOff>177800</xdr:colOff>
      <xdr:row>79</xdr:row>
      <xdr:rowOff>75767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1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168494</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137516</xdr:rowOff>
    </xdr:from>
    <xdr:to>
      <xdr:col>81</xdr:col>
      <xdr:colOff>101600</xdr:colOff>
      <xdr:row>79</xdr:row>
      <xdr:rowOff>67666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84193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84696</xdr:rowOff>
    </xdr:from>
    <xdr:to>
      <xdr:col>76</xdr:col>
      <xdr:colOff>165100</xdr:colOff>
      <xdr:row>78</xdr:row>
      <xdr:rowOff>14846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31373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30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141795</xdr:rowOff>
    </xdr:from>
    <xdr:to>
      <xdr:col>72</xdr:col>
      <xdr:colOff>38100</xdr:colOff>
      <xdr:row>76</xdr:row>
      <xdr:rowOff>71946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000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88472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91186</xdr:rowOff>
    </xdr:from>
    <xdr:to>
      <xdr:col>67</xdr:col>
      <xdr:colOff>101600</xdr:colOff>
      <xdr:row>71</xdr:row>
      <xdr:rowOff>21336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0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37863</xdr:rowOff>
    </xdr:from>
    <xdr:ext cx="59901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14795" y="1186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15515</xdr:rowOff>
    </xdr:from>
    <xdr:to>
      <xdr:col>85</xdr:col>
      <xdr:colOff>126364</xdr:colOff>
      <xdr:row>99</xdr:row>
      <xdr:rowOff>22222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6303265"/>
          <a:ext cx="1269" cy="69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26049</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22222</xdr:rowOff>
    </xdr:from>
    <xdr:to>
      <xdr:col>86</xdr:col>
      <xdr:colOff>25400</xdr:colOff>
      <xdr:row>99</xdr:row>
      <xdr:rowOff>22222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133642</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607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95</xdr:row>
      <xdr:rowOff>15515</xdr:rowOff>
    </xdr:from>
    <xdr:to>
      <xdr:col>86</xdr:col>
      <xdr:colOff>25400</xdr:colOff>
      <xdr:row>95</xdr:row>
      <xdr:rowOff>15515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30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68235</xdr:rowOff>
    </xdr:from>
    <xdr:to>
      <xdr:col>85</xdr:col>
      <xdr:colOff>127000</xdr:colOff>
      <xdr:row>96</xdr:row>
      <xdr:rowOff>81549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27435"/>
          <a:ext cx="838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121538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580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143111</xdr:rowOff>
    </xdr:from>
    <xdr:to>
      <xdr:col>85</xdr:col>
      <xdr:colOff>177800</xdr:colOff>
      <xdr:row>97</xdr:row>
      <xdr:rowOff>73261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6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68235</xdr:rowOff>
    </xdr:from>
    <xdr:to>
      <xdr:col>81</xdr:col>
      <xdr:colOff>50800</xdr:colOff>
      <xdr:row>96</xdr:row>
      <xdr:rowOff>124972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27435"/>
          <a:ext cx="889000" cy="5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140988</xdr:rowOff>
    </xdr:from>
    <xdr:to>
      <xdr:col>81</xdr:col>
      <xdr:colOff>101600</xdr:colOff>
      <xdr:row>97</xdr:row>
      <xdr:rowOff>71138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60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62265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164748</xdr:rowOff>
    </xdr:from>
    <xdr:to>
      <xdr:col>76</xdr:col>
      <xdr:colOff>114300</xdr:colOff>
      <xdr:row>96</xdr:row>
      <xdr:rowOff>124972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423798"/>
          <a:ext cx="889000" cy="116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140498</xdr:rowOff>
    </xdr:from>
    <xdr:to>
      <xdr:col>76</xdr:col>
      <xdr:colOff>165100</xdr:colOff>
      <xdr:row>97</xdr:row>
      <xdr:rowOff>70648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9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61775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69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164748</xdr:rowOff>
    </xdr:from>
    <xdr:to>
      <xdr:col>71</xdr:col>
      <xdr:colOff>177800</xdr:colOff>
      <xdr:row>96</xdr:row>
      <xdr:rowOff>169647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423798"/>
          <a:ext cx="889000" cy="120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141021</xdr:rowOff>
    </xdr:from>
    <xdr:to>
      <xdr:col>72</xdr:col>
      <xdr:colOff>38100</xdr:colOff>
      <xdr:row>97</xdr:row>
      <xdr:rowOff>71171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62298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166101</xdr:rowOff>
    </xdr:from>
    <xdr:to>
      <xdr:col>67</xdr:col>
      <xdr:colOff>101600</xdr:colOff>
      <xdr:row>97</xdr:row>
      <xdr:rowOff>96251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87378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30749</xdr:rowOff>
    </xdr:from>
    <xdr:to>
      <xdr:col>85</xdr:col>
      <xdr:colOff>177800</xdr:colOff>
      <xdr:row>96</xdr:row>
      <xdr:rowOff>132349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53626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17435</xdr:rowOff>
    </xdr:from>
    <xdr:to>
      <xdr:col>81</xdr:col>
      <xdr:colOff>101600</xdr:colOff>
      <xdr:row>96</xdr:row>
      <xdr:rowOff>119035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7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135562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25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74172</xdr:rowOff>
    </xdr:from>
    <xdr:to>
      <xdr:col>76</xdr:col>
      <xdr:colOff>165100</xdr:colOff>
      <xdr:row>97</xdr:row>
      <xdr:rowOff>4322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20849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30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113948</xdr:rowOff>
    </xdr:from>
    <xdr:to>
      <xdr:col>72</xdr:col>
      <xdr:colOff>38100</xdr:colOff>
      <xdr:row>90</xdr:row>
      <xdr:rowOff>44098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3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60625</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14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118847</xdr:rowOff>
    </xdr:from>
    <xdr:to>
      <xdr:col>67</xdr:col>
      <xdr:colOff>101600</xdr:colOff>
      <xdr:row>97</xdr:row>
      <xdr:rowOff>48997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65524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35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類似団体と比較して市の面積の広さや高齢化率の高さもあり、ほぼ全ての項目で類似団体平均を大きく上回る状況となっており、住民一人当たりのコストが高い状況が続いている。</a:t>
          </a:r>
        </a:p>
        <a:p>
          <a:r>
            <a:rPr kumimoji="1" lang="ja-JP" altLang="en-US" sz="1300">
              <a:latin typeface="ＭＳ Ｐゴシック" panose="020B0600070205080204" pitchFamily="50" charset="-128"/>
              <a:ea typeface="ＭＳ Ｐゴシック" panose="020B0600070205080204" pitchFamily="50" charset="-128"/>
            </a:rPr>
            <a:t>項目別にみると、総務費については、ふるさと納税の基金積立に要する経費が増加したものの、類似団体との差は縮小した。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民生費については、エネルギー・食料品等価格高騰重点支援金給付事業（物価高騰対策）や民間保育所助成費、私立認可保育所等運営費の増などにより全体で増加した。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衛生費については、一般廃棄物最終処分場建設事業が終了したことなどから減少し、類似団体との差が縮小した。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農林水産費については漁港施設改良事業費の減など、土木費については七窪蛇田線街路整備事業費の減などにより、全体で減少し、類似団体との差が縮小した。</a:t>
          </a:r>
        </a:p>
        <a:p>
          <a:r>
            <a:rPr kumimoji="1" lang="ja-JP" altLang="en-US" sz="1300">
              <a:latin typeface="ＭＳ Ｐゴシック" panose="020B0600070205080204" pitchFamily="50" charset="-128"/>
              <a:ea typeface="ＭＳ Ｐゴシック" panose="020B0600070205080204" pitchFamily="50" charset="-128"/>
            </a:rPr>
            <a:t>消防費については河北消防署建設事業の終了など、教育費については石巻中学校改修事業の終了などにより、全体で減少し、類似団体との差が縮小した。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現時点では標準財政規模に対して一定の残高を確保しているものの、近年残高が減少している。今後老朽化した公共施設の整備更新、各種国庫補助の返還などが生じる可能性もあること、また、近年の物価高騰に伴い、今後、さらなる物件費等の増が懸念されることから、引き続き財政健全化と財源の確保に努め、必要最低限の取崩と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年度決算も、前年度に引続き連結実質収支が黒字となった。一般会計では、標準財政規模に対する比率は</a:t>
          </a:r>
          <a:r>
            <a:rPr kumimoji="1" lang="en-US" altLang="ja-JP" sz="1400">
              <a:latin typeface="ＭＳ ゴシック" pitchFamily="49" charset="-128"/>
              <a:ea typeface="ＭＳ ゴシック" pitchFamily="49" charset="-128"/>
            </a:rPr>
            <a:t>4.83</a:t>
          </a:r>
          <a:r>
            <a:rPr kumimoji="1" lang="ja-JP" altLang="en-US" sz="1400">
              <a:latin typeface="ＭＳ ゴシック" pitchFamily="49" charset="-128"/>
              <a:ea typeface="ＭＳ ゴシック" pitchFamily="49" charset="-128"/>
            </a:rPr>
            <a:t>％で、昨年度に引き続き</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％の適正範囲内にある。また、全会計においても連結実質赤字比率は発生していない状況である。</a:t>
          </a:r>
        </a:p>
        <a:p>
          <a:r>
            <a:rPr kumimoji="1" lang="ja-JP" altLang="en-US" sz="1400">
              <a:latin typeface="ＭＳ ゴシック" pitchFamily="49" charset="-128"/>
              <a:ea typeface="ＭＳ ゴシック" pitchFamily="49" charset="-128"/>
            </a:rPr>
            <a:t>　一般会計を含むすべての会計において、各種経営（財政）計画等に基づき、持続的な経営・財政の健全化に努めていくものとする。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84507393</v>
      </c>
      <c r="BO4" s="371"/>
      <c r="BP4" s="371"/>
      <c r="BQ4" s="371"/>
      <c r="BR4" s="371"/>
      <c r="BS4" s="371"/>
      <c r="BT4" s="371"/>
      <c r="BU4" s="372"/>
      <c r="BV4" s="370">
        <v>88142485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4.3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82286870</v>
      </c>
      <c r="BO5" s="408"/>
      <c r="BP5" s="408"/>
      <c r="BQ5" s="408"/>
      <c r="BR5" s="408"/>
      <c r="BS5" s="408"/>
      <c r="BT5" s="408"/>
      <c r="BU5" s="409"/>
      <c r="BV5" s="407">
        <v>85767939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99.8</v>
      </c>
      <c r="CU5" s="405"/>
      <c r="CV5" s="405"/>
      <c r="CW5" s="405"/>
      <c r="CX5" s="405"/>
      <c r="CY5" s="405"/>
      <c r="CZ5" s="405"/>
      <c r="DA5" s="406"/>
      <c r="DB5" s="404">
        <v>100.9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2220523</v>
      </c>
      <c r="BO6" s="408"/>
      <c r="BP6" s="408"/>
      <c r="BQ6" s="408"/>
      <c r="BR6" s="408"/>
      <c r="BS6" s="408"/>
      <c r="BT6" s="408"/>
      <c r="BU6" s="409"/>
      <c r="BV6" s="407">
        <v>2374546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100.2</v>
      </c>
      <c r="CU6" s="445"/>
      <c r="CV6" s="445"/>
      <c r="CW6" s="445"/>
      <c r="CX6" s="445"/>
      <c r="CY6" s="445"/>
      <c r="CZ6" s="445"/>
      <c r="DA6" s="446"/>
      <c r="DB6" s="444">
        <v>101.7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285260</v>
      </c>
      <c r="BO7" s="408"/>
      <c r="BP7" s="408"/>
      <c r="BQ7" s="408"/>
      <c r="BR7" s="408"/>
      <c r="BS7" s="408"/>
      <c r="BT7" s="408"/>
      <c r="BU7" s="409"/>
      <c r="BV7" s="407">
        <v>668010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40043067</v>
      </c>
      <c r="CU7" s="408"/>
      <c r="CV7" s="408"/>
      <c r="CW7" s="408"/>
      <c r="CX7" s="408"/>
      <c r="CY7" s="408"/>
      <c r="CZ7" s="408"/>
      <c r="DA7" s="409"/>
      <c r="DB7" s="407">
        <v>40021657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1935263</v>
      </c>
      <c r="BO8" s="408"/>
      <c r="BP8" s="408"/>
      <c r="BQ8" s="408"/>
      <c r="BR8" s="408"/>
      <c r="BS8" s="408"/>
      <c r="BT8" s="408"/>
      <c r="BU8" s="409"/>
      <c r="BV8" s="407">
        <v>1706536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140151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228727</v>
      </c>
      <c r="BO9" s="408"/>
      <c r="BP9" s="408"/>
      <c r="BQ9" s="408"/>
      <c r="BR9" s="408"/>
      <c r="BS9" s="408"/>
      <c r="BT9" s="408"/>
      <c r="BU9" s="409"/>
      <c r="BV9" s="407">
        <v>-1271389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11.2</v>
      </c>
      <c r="CU9" s="405"/>
      <c r="CV9" s="405"/>
      <c r="CW9" s="405"/>
      <c r="CX9" s="405"/>
      <c r="CY9" s="405"/>
      <c r="CZ9" s="405"/>
      <c r="DA9" s="406"/>
      <c r="DB9" s="404">
        <v>11.6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147214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2068</v>
      </c>
      <c r="BO10" s="408"/>
      <c r="BP10" s="408"/>
      <c r="BQ10" s="408"/>
      <c r="BR10" s="408"/>
      <c r="BS10" s="408"/>
      <c r="BT10" s="408"/>
      <c r="BU10" s="409"/>
      <c r="BV10" s="407">
        <v>158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42591</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132447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2500000</v>
      </c>
      <c r="BO12" s="408"/>
      <c r="BP12" s="408"/>
      <c r="BQ12" s="408"/>
      <c r="BR12" s="408"/>
      <c r="BS12" s="408"/>
      <c r="BT12" s="408"/>
      <c r="BU12" s="409"/>
      <c r="BV12" s="407">
        <v>2000000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130751</v>
      </c>
      <c r="S13" s="492"/>
      <c r="T13" s="492"/>
      <c r="U13" s="492"/>
      <c r="V13" s="493"/>
      <c r="W13" s="423" t="s">
        <v>131</v>
      </c>
      <c r="X13" s="424"/>
      <c r="Y13" s="424"/>
      <c r="Z13" s="424"/>
      <c r="AA13" s="424"/>
      <c r="AB13" s="414"/>
      <c r="AC13" s="458">
        <v>4702</v>
      </c>
      <c r="AD13" s="459"/>
      <c r="AE13" s="459"/>
      <c r="AF13" s="459"/>
      <c r="AG13" s="501"/>
      <c r="AH13" s="458">
        <v>5165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-2269205</v>
      </c>
      <c r="BO13" s="408"/>
      <c r="BP13" s="408"/>
      <c r="BQ13" s="408"/>
      <c r="BR13" s="408"/>
      <c r="BS13" s="408"/>
      <c r="BT13" s="408"/>
      <c r="BU13" s="409"/>
      <c r="BV13" s="407">
        <v>-3228640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134711</v>
      </c>
      <c r="S14" s="492"/>
      <c r="T14" s="492"/>
      <c r="U14" s="492"/>
      <c r="V14" s="493"/>
      <c r="W14" s="397"/>
      <c r="X14" s="398"/>
      <c r="Y14" s="398"/>
      <c r="Z14" s="398"/>
      <c r="AA14" s="398"/>
      <c r="AB14" s="387"/>
      <c r="AC14" s="494">
        <v>7.4</v>
      </c>
      <c r="AD14" s="495"/>
      <c r="AE14" s="495"/>
      <c r="AF14" s="495"/>
      <c r="AG14" s="496"/>
      <c r="AH14" s="494">
        <v>7.8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14.7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133123</v>
      </c>
      <c r="S15" s="492"/>
      <c r="T15" s="492"/>
      <c r="U15" s="492"/>
      <c r="V15" s="493"/>
      <c r="W15" s="423" t="s">
        <v>137</v>
      </c>
      <c r="X15" s="424"/>
      <c r="Y15" s="424"/>
      <c r="Z15" s="424"/>
      <c r="AA15" s="424"/>
      <c r="AB15" s="414"/>
      <c r="AC15" s="458">
        <v>18341</v>
      </c>
      <c r="AD15" s="459"/>
      <c r="AE15" s="459"/>
      <c r="AF15" s="459"/>
      <c r="AG15" s="501"/>
      <c r="AH15" s="458">
        <v>19669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18606983</v>
      </c>
      <c r="BO15" s="371"/>
      <c r="BP15" s="371"/>
      <c r="BQ15" s="371"/>
      <c r="BR15" s="371"/>
      <c r="BS15" s="371"/>
      <c r="BT15" s="371"/>
      <c r="BU15" s="372"/>
      <c r="BV15" s="370">
        <v>18523704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28.9</v>
      </c>
      <c r="AD16" s="495"/>
      <c r="AE16" s="495"/>
      <c r="AF16" s="495"/>
      <c r="AG16" s="496"/>
      <c r="AH16" s="494">
        <v>29.7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35005503</v>
      </c>
      <c r="BO16" s="408"/>
      <c r="BP16" s="408"/>
      <c r="BQ16" s="408"/>
      <c r="BR16" s="408"/>
      <c r="BS16" s="408"/>
      <c r="BT16" s="408"/>
      <c r="BU16" s="409"/>
      <c r="BV16" s="407">
        <v>34931804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40445</v>
      </c>
      <c r="AD17" s="459"/>
      <c r="AE17" s="459"/>
      <c r="AF17" s="459"/>
      <c r="AG17" s="501"/>
      <c r="AH17" s="458">
        <v>41297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23499283</v>
      </c>
      <c r="BO17" s="408"/>
      <c r="BP17" s="408"/>
      <c r="BQ17" s="408"/>
      <c r="BR17" s="408"/>
      <c r="BS17" s="408"/>
      <c r="BT17" s="408"/>
      <c r="BU17" s="409"/>
      <c r="BV17" s="407">
        <v>23390286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554.54999999999995</v>
      </c>
      <c r="M18" s="531"/>
      <c r="N18" s="531"/>
      <c r="O18" s="531"/>
      <c r="P18" s="531"/>
      <c r="Q18" s="531"/>
      <c r="R18" s="532"/>
      <c r="S18" s="532"/>
      <c r="T18" s="532"/>
      <c r="U18" s="532"/>
      <c r="V18" s="533"/>
      <c r="W18" s="425"/>
      <c r="X18" s="426"/>
      <c r="Y18" s="426"/>
      <c r="Z18" s="426"/>
      <c r="AA18" s="426"/>
      <c r="AB18" s="417"/>
      <c r="AC18" s="534">
        <v>63.7</v>
      </c>
      <c r="AD18" s="535"/>
      <c r="AE18" s="535"/>
      <c r="AF18" s="535"/>
      <c r="AG18" s="536"/>
      <c r="AH18" s="534">
        <v>62.4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40454181</v>
      </c>
      <c r="BO18" s="408"/>
      <c r="BP18" s="408"/>
      <c r="BQ18" s="408"/>
      <c r="BR18" s="408"/>
      <c r="BS18" s="408"/>
      <c r="BT18" s="408"/>
      <c r="BU18" s="409"/>
      <c r="BV18" s="407">
        <v>40958581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253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53160451</v>
      </c>
      <c r="BO19" s="408"/>
      <c r="BP19" s="408"/>
      <c r="BQ19" s="408"/>
      <c r="BR19" s="408"/>
      <c r="BS19" s="408"/>
      <c r="BT19" s="408"/>
      <c r="BU19" s="409"/>
      <c r="BV19" s="407">
        <v>52966846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56768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67995472</v>
      </c>
      <c r="BO22" s="371"/>
      <c r="BP22" s="371"/>
      <c r="BQ22" s="371"/>
      <c r="BR22" s="371"/>
      <c r="BS22" s="371"/>
      <c r="BT22" s="371"/>
      <c r="BU22" s="372"/>
      <c r="BV22" s="370">
        <v>70945482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32588663</v>
      </c>
      <c r="BO23" s="408"/>
      <c r="BP23" s="408"/>
      <c r="BQ23" s="408"/>
      <c r="BR23" s="408"/>
      <c r="BS23" s="408"/>
      <c r="BT23" s="408"/>
      <c r="BU23" s="409"/>
      <c r="BV23" s="407">
        <v>35122448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10000</v>
      </c>
      <c r="R24" s="459"/>
      <c r="S24" s="459"/>
      <c r="T24" s="459"/>
      <c r="U24" s="459"/>
      <c r="V24" s="501"/>
      <c r="W24" s="553"/>
      <c r="X24" s="554"/>
      <c r="Y24" s="555"/>
      <c r="Z24" s="457" t="s">
        <v>162</v>
      </c>
      <c r="AA24" s="437"/>
      <c r="AB24" s="437"/>
      <c r="AC24" s="437"/>
      <c r="AD24" s="437"/>
      <c r="AE24" s="437"/>
      <c r="AF24" s="437"/>
      <c r="AG24" s="438"/>
      <c r="AH24" s="458">
        <v>1188</v>
      </c>
      <c r="AI24" s="459"/>
      <c r="AJ24" s="459"/>
      <c r="AK24" s="459"/>
      <c r="AL24" s="501"/>
      <c r="AM24" s="458">
        <v>3680424</v>
      </c>
      <c r="AN24" s="459"/>
      <c r="AO24" s="459"/>
      <c r="AP24" s="459"/>
      <c r="AQ24" s="459"/>
      <c r="AR24" s="501"/>
      <c r="AS24" s="458">
        <v>3098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46537995</v>
      </c>
      <c r="BO24" s="408"/>
      <c r="BP24" s="408"/>
      <c r="BQ24" s="408"/>
      <c r="BR24" s="408"/>
      <c r="BS24" s="408"/>
      <c r="BT24" s="408"/>
      <c r="BU24" s="409"/>
      <c r="BV24" s="407">
        <v>47339871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8110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10092090</v>
      </c>
      <c r="BO25" s="371"/>
      <c r="BP25" s="371"/>
      <c r="BQ25" s="371"/>
      <c r="BR25" s="371"/>
      <c r="BS25" s="371"/>
      <c r="BT25" s="371"/>
      <c r="BU25" s="372"/>
      <c r="BV25" s="370">
        <v>9479648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7050</v>
      </c>
      <c r="R26" s="459"/>
      <c r="S26" s="459"/>
      <c r="T26" s="459"/>
      <c r="U26" s="459"/>
      <c r="V26" s="501"/>
      <c r="W26" s="553"/>
      <c r="X26" s="554"/>
      <c r="Y26" s="555"/>
      <c r="Z26" s="457" t="s">
        <v>168</v>
      </c>
      <c r="AA26" s="559"/>
      <c r="AB26" s="559"/>
      <c r="AC26" s="559"/>
      <c r="AD26" s="559"/>
      <c r="AE26" s="559"/>
      <c r="AF26" s="559"/>
      <c r="AG26" s="560"/>
      <c r="AH26" s="458">
        <v>115</v>
      </c>
      <c r="AI26" s="459"/>
      <c r="AJ26" s="459"/>
      <c r="AK26" s="459"/>
      <c r="AL26" s="501"/>
      <c r="AM26" s="458">
        <v>351210</v>
      </c>
      <c r="AN26" s="459"/>
      <c r="AO26" s="459"/>
      <c r="AP26" s="459"/>
      <c r="AQ26" s="459"/>
      <c r="AR26" s="501"/>
      <c r="AS26" s="458">
        <v>3054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5450</v>
      </c>
      <c r="R27" s="459"/>
      <c r="S27" s="459"/>
      <c r="T27" s="459"/>
      <c r="U27" s="459"/>
      <c r="V27" s="501"/>
      <c r="W27" s="553"/>
      <c r="X27" s="554"/>
      <c r="Y27" s="555"/>
      <c r="Z27" s="457" t="s">
        <v>171</v>
      </c>
      <c r="AA27" s="437"/>
      <c r="AB27" s="437"/>
      <c r="AC27" s="437"/>
      <c r="AD27" s="437"/>
      <c r="AE27" s="437"/>
      <c r="AF27" s="437"/>
      <c r="AG27" s="438"/>
      <c r="AH27" s="458">
        <v>54</v>
      </c>
      <c r="AI27" s="459"/>
      <c r="AJ27" s="459"/>
      <c r="AK27" s="459"/>
      <c r="AL27" s="501"/>
      <c r="AM27" s="458">
        <v>202698</v>
      </c>
      <c r="AN27" s="459"/>
      <c r="AO27" s="459"/>
      <c r="AP27" s="459"/>
      <c r="AQ27" s="459"/>
      <c r="AR27" s="501"/>
      <c r="AS27" s="458">
        <v>3754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4810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6597315</v>
      </c>
      <c r="BO28" s="371"/>
      <c r="BP28" s="371"/>
      <c r="BQ28" s="371"/>
      <c r="BR28" s="371"/>
      <c r="BS28" s="371"/>
      <c r="BT28" s="371"/>
      <c r="BU28" s="372"/>
      <c r="BV28" s="370">
        <v>8141029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28</v>
      </c>
      <c r="M29" s="459"/>
      <c r="N29" s="459"/>
      <c r="O29" s="459"/>
      <c r="P29" s="501"/>
      <c r="Q29" s="458">
        <v>4440</v>
      </c>
      <c r="R29" s="459"/>
      <c r="S29" s="459"/>
      <c r="T29" s="459"/>
      <c r="U29" s="459"/>
      <c r="V29" s="501"/>
      <c r="W29" s="556"/>
      <c r="X29" s="557"/>
      <c r="Y29" s="558"/>
      <c r="Z29" s="457" t="s">
        <v>177</v>
      </c>
      <c r="AA29" s="437"/>
      <c r="AB29" s="437"/>
      <c r="AC29" s="437"/>
      <c r="AD29" s="437"/>
      <c r="AE29" s="437"/>
      <c r="AF29" s="437"/>
      <c r="AG29" s="438"/>
      <c r="AH29" s="458">
        <v>1242</v>
      </c>
      <c r="AI29" s="459"/>
      <c r="AJ29" s="459"/>
      <c r="AK29" s="459"/>
      <c r="AL29" s="501"/>
      <c r="AM29" s="458">
        <v>3883122</v>
      </c>
      <c r="AN29" s="459"/>
      <c r="AO29" s="459"/>
      <c r="AP29" s="459"/>
      <c r="AQ29" s="459"/>
      <c r="AR29" s="501"/>
      <c r="AS29" s="458">
        <v>3127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1597672</v>
      </c>
      <c r="BO29" s="408"/>
      <c r="BP29" s="408"/>
      <c r="BQ29" s="408"/>
      <c r="BR29" s="408"/>
      <c r="BS29" s="408"/>
      <c r="BT29" s="408"/>
      <c r="BU29" s="409"/>
      <c r="BV29" s="407">
        <v>1990434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29655151</v>
      </c>
      <c r="BO30" s="527"/>
      <c r="BP30" s="527"/>
      <c r="BQ30" s="527"/>
      <c r="BR30" s="527"/>
      <c r="BS30" s="527"/>
      <c r="BT30" s="527"/>
      <c r="BU30" s="528"/>
      <c r="BV30" s="526">
        <v>25567951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石巻市国民健康保険事業特別会計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石巻市病院事業会計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石巻市水産物地方卸売市場事業特別会計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宮城県市町村職員退職手当組合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石巻地域高等教育事業団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石巻市後期高齢者医療特別会計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石巻市下水道事業会計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石巻地区広域行政事務組合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石巻市芸術文化振興財団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石巻市介護保険事業特別会計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宮城県市町村自治振興センター</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石巻地区勤労者福祉サービスセンター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宮城県後期高齢者医療広域連合</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網地島ライン</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宮城県後期高齢者医療事業会計</v>
      </c>
      <c r="BZ38" s="598"/>
      <c r="CA38" s="598"/>
      <c r="CB38" s="598"/>
      <c r="CC38" s="598"/>
      <c r="CD38" s="598"/>
      <c r="CE38" s="598"/>
      <c r="CF38" s="598"/>
      <c r="CG38" s="598"/>
      <c r="CH38" s="598"/>
      <c r="CI38" s="598"/>
      <c r="CJ38" s="598"/>
      <c r="CK38" s="598"/>
      <c r="CL38" s="598"/>
      <c r="CM38" s="598"/>
      <c r="CN38" s="169"/>
      <c r="CO38" s="597">
        <f t="shared" si="3"/>
        <v>18</v>
      </c>
      <c r="CP38" s="597"/>
      <c r="CQ38" s="598" t="str">
        <f>IF('各会計、関係団体の財政状況及び健全化判断比率'!BS11="","",'各会計、関係団体の財政状況及び健全化判断比率'!BS11)</f>
        <v>街づくりまんぼう</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石巻地方広域水道企業団</v>
      </c>
      <c r="BZ39" s="598"/>
      <c r="CA39" s="598"/>
      <c r="CB39" s="598"/>
      <c r="CC39" s="598"/>
      <c r="CD39" s="598"/>
      <c r="CE39" s="598"/>
      <c r="CF39" s="598"/>
      <c r="CG39" s="598"/>
      <c r="CH39" s="598"/>
      <c r="CI39" s="598"/>
      <c r="CJ39" s="598"/>
      <c r="CK39" s="598"/>
      <c r="CL39" s="598"/>
      <c r="CM39" s="598"/>
      <c r="CN39" s="169"/>
      <c r="CO39" s="597">
        <f t="shared" si="3"/>
        <v>19</v>
      </c>
      <c r="CP39" s="597"/>
      <c r="CQ39" s="598" t="str">
        <f>IF('各会計、関係団体の財政状況及び健全化判断比率'!BS12="","",'各会計、関係団体の財政状況及び健全化判断比率'!BS12)</f>
        <v>かほく・上品の郷</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20</v>
      </c>
      <c r="CP40" s="597"/>
      <c r="CQ40" s="598" t="str">
        <f>IF('各会計、関係団体の財政状況及び健全化判断比率'!BS13="","",'各会計、関係団体の財政状況及び健全化判断比率'!BS13)</f>
        <v>おしかパブリックサービス</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21</v>
      </c>
      <c r="CP41" s="597"/>
      <c r="CQ41" s="598" t="str">
        <f>IF('各会計、関係団体の財政状況及び健全化判断比率'!BS14="","",'各会計、関係団体の財政状況及び健全化判断比率'!BS14)</f>
        <v>慶長遣欧使節船協会</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tUPLOw6b/G1ntofY8ZzZaU4vVdLPqTYiRCs61JIwEiXFgqQRF4m/coi48AXXegayYtkAxkyFb2D+QFDpmS0Pg==" saltValue="nMyZ8csr8RGy+JmESqY3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5" t="s">
        <v>535</v>
      </c>
      <c r="D34" s="1155"/>
      <c r="E34" s="1156"/>
      <c r="F34" s="32">
        <v>12.59</v>
      </c>
      <c r="G34" s="33">
        <v>12.09</v>
      </c>
      <c r="H34" s="33">
        <v>7.27</v>
      </c>
      <c r="I34" s="33">
        <v>4.26</v>
      </c>
      <c r="J34" s="34">
        <v>4.83</v>
      </c>
      <c r="K34" s="22"/>
      <c r="L34" s="22"/>
      <c r="M34" s="22"/>
      <c r="N34" s="22"/>
      <c r="O34" s="22"/>
      <c r="P34" s="22"/>
    </row>
    <row r="35" spans="1:16" ht="39" customHeight="1" x14ac:dyDescent="0.15">
      <c r="A35" s="22"/>
      <c r="B35" s="35"/>
      <c r="C35" s="1149" t="s">
        <v>536</v>
      </c>
      <c r="D35" s="1150"/>
      <c r="E35" s="1151"/>
      <c r="F35" s="36">
        <v>1.21</v>
      </c>
      <c r="G35" s="37">
        <v>24.11</v>
      </c>
      <c r="H35" s="37">
        <v>3.07</v>
      </c>
      <c r="I35" s="37">
        <v>1.4</v>
      </c>
      <c r="J35" s="38">
        <v>1.86</v>
      </c>
      <c r="K35" s="22"/>
      <c r="L35" s="22"/>
      <c r="M35" s="22"/>
      <c r="N35" s="22"/>
      <c r="O35" s="22"/>
      <c r="P35" s="22"/>
    </row>
    <row r="36" spans="1:16" ht="39" customHeight="1" x14ac:dyDescent="0.15">
      <c r="A36" s="22"/>
      <c r="B36" s="35"/>
      <c r="C36" s="1149" t="s">
        <v>537</v>
      </c>
      <c r="D36" s="1150"/>
      <c r="E36" s="1151"/>
      <c r="F36" s="36">
        <v>0.67</v>
      </c>
      <c r="G36" s="37">
        <v>1.69</v>
      </c>
      <c r="H36" s="37">
        <v>2.13</v>
      </c>
      <c r="I36" s="37">
        <v>1.64</v>
      </c>
      <c r="J36" s="38">
        <v>0.87</v>
      </c>
      <c r="K36" s="22"/>
      <c r="L36" s="22"/>
      <c r="M36" s="22"/>
      <c r="N36" s="22"/>
      <c r="O36" s="22"/>
      <c r="P36" s="22"/>
    </row>
    <row r="37" spans="1:16" ht="39" customHeight="1" x14ac:dyDescent="0.15">
      <c r="A37" s="22"/>
      <c r="B37" s="35"/>
      <c r="C37" s="1149" t="s">
        <v>538</v>
      </c>
      <c r="D37" s="1150"/>
      <c r="E37" s="1151"/>
      <c r="F37" s="36">
        <v>0.57999999999999996</v>
      </c>
      <c r="G37" s="37">
        <v>0.93</v>
      </c>
      <c r="H37" s="37">
        <v>0.93</v>
      </c>
      <c r="I37" s="37">
        <v>0.3</v>
      </c>
      <c r="J37" s="38">
        <v>0.34</v>
      </c>
      <c r="K37" s="22"/>
      <c r="L37" s="22"/>
      <c r="M37" s="22"/>
      <c r="N37" s="22"/>
      <c r="O37" s="22"/>
      <c r="P37" s="22"/>
    </row>
    <row r="38" spans="1:16" ht="39" customHeight="1" x14ac:dyDescent="0.15">
      <c r="A38" s="22"/>
      <c r="B38" s="35"/>
      <c r="C38" s="1149" t="s">
        <v>539</v>
      </c>
      <c r="D38" s="1150"/>
      <c r="E38" s="1151"/>
      <c r="F38" s="36">
        <v>0.12</v>
      </c>
      <c r="G38" s="37">
        <v>0.09</v>
      </c>
      <c r="H38" s="37">
        <v>0.08</v>
      </c>
      <c r="I38" s="37">
        <v>0.11</v>
      </c>
      <c r="J38" s="38">
        <v>0.08</v>
      </c>
      <c r="K38" s="22"/>
      <c r="L38" s="22"/>
      <c r="M38" s="22"/>
      <c r="N38" s="22"/>
      <c r="O38" s="22"/>
      <c r="P38" s="22"/>
    </row>
    <row r="39" spans="1:16" ht="39" customHeight="1" x14ac:dyDescent="0.15">
      <c r="A39" s="22"/>
      <c r="B39" s="35"/>
      <c r="C39" s="1149" t="s">
        <v>540</v>
      </c>
      <c r="D39" s="1150"/>
      <c r="E39" s="1151"/>
      <c r="F39" s="36">
        <v>0.02</v>
      </c>
      <c r="G39" s="37">
        <v>0.03</v>
      </c>
      <c r="H39" s="37">
        <v>0.04</v>
      </c>
      <c r="I39" s="37">
        <v>0.04</v>
      </c>
      <c r="J39" s="38">
        <v>0.05</v>
      </c>
      <c r="K39" s="22"/>
      <c r="L39" s="22"/>
      <c r="M39" s="22"/>
      <c r="N39" s="22"/>
      <c r="O39" s="22"/>
      <c r="P39" s="22"/>
    </row>
    <row r="40" spans="1:16" ht="39" customHeight="1" x14ac:dyDescent="0.15">
      <c r="A40" s="22"/>
      <c r="B40" s="35"/>
      <c r="C40" s="1149" t="s">
        <v>541</v>
      </c>
      <c r="D40" s="1150"/>
      <c r="E40" s="1151"/>
      <c r="F40" s="36">
        <v>0</v>
      </c>
      <c r="G40" s="37">
        <v>0</v>
      </c>
      <c r="H40" s="37">
        <v>0</v>
      </c>
      <c r="I40" s="37">
        <v>0</v>
      </c>
      <c r="J40" s="38">
        <v>0</v>
      </c>
      <c r="K40" s="22"/>
      <c r="L40" s="22"/>
      <c r="M40" s="22"/>
      <c r="N40" s="22"/>
      <c r="O40" s="22"/>
      <c r="P40" s="22"/>
    </row>
    <row r="41" spans="1:16" ht="39" customHeight="1" x14ac:dyDescent="0.15">
      <c r="A41" s="22"/>
      <c r="B41" s="35"/>
      <c r="C41" s="1149"/>
      <c r="D41" s="1150"/>
      <c r="E41" s="1151"/>
      <c r="F41" s="36"/>
      <c r="G41" s="37"/>
      <c r="H41" s="37"/>
      <c r="I41" s="37"/>
      <c r="J41" s="38"/>
      <c r="K41" s="22"/>
      <c r="L41" s="22"/>
      <c r="M41" s="22"/>
      <c r="N41" s="22"/>
      <c r="O41" s="22"/>
      <c r="P41" s="22"/>
    </row>
    <row r="42" spans="1:16" ht="39" customHeight="1" x14ac:dyDescent="0.15">
      <c r="A42" s="22"/>
      <c r="B42" s="39"/>
      <c r="C42" s="1149" t="s">
        <v>542</v>
      </c>
      <c r="D42" s="1150"/>
      <c r="E42" s="1151"/>
      <c r="F42" s="36" t="s">
        <v>488</v>
      </c>
      <c r="G42" s="37" t="s">
        <v>488</v>
      </c>
      <c r="H42" s="37" t="s">
        <v>488</v>
      </c>
      <c r="I42" s="37" t="s">
        <v>488</v>
      </c>
      <c r="J42" s="38" t="s">
        <v>488</v>
      </c>
      <c r="K42" s="22"/>
      <c r="L42" s="22"/>
      <c r="M42" s="22"/>
      <c r="N42" s="22"/>
      <c r="O42" s="22"/>
      <c r="P42" s="22"/>
    </row>
    <row r="43" spans="1:16" ht="39" customHeight="1" thickBot="1" x14ac:dyDescent="0.2">
      <c r="A43" s="22"/>
      <c r="B43" s="40"/>
      <c r="C43" s="1152" t="s">
        <v>543</v>
      </c>
      <c r="D43" s="1153"/>
      <c r="E43" s="1154"/>
      <c r="F43" s="41">
        <v>1.74</v>
      </c>
      <c r="G43" s="42">
        <v>0.36</v>
      </c>
      <c r="H43" s="42">
        <v>0.28000000000000003</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fTLCh9bL74eRFR/8jJe5pl4AvM4yGNiXBy8IPX6rg1QewkxFw3MB8BJ185g1GOrMHST9a5G9bRClgFF7ZcCxA==" saltValue="NuHq7LYyzxJ7EB5CAHx+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7" t="s">
        <v>9</v>
      </c>
      <c r="C45" s="1158"/>
      <c r="D45" s="58"/>
      <c r="E45" s="1163" t="s">
        <v>10</v>
      </c>
      <c r="F45" s="1163"/>
      <c r="G45" s="1163"/>
      <c r="H45" s="1163"/>
      <c r="I45" s="1163"/>
      <c r="J45" s="1164"/>
      <c r="K45" s="59">
        <v>5738</v>
      </c>
      <c r="L45" s="60">
        <v>5995</v>
      </c>
      <c r="M45" s="60">
        <v>6126</v>
      </c>
      <c r="N45" s="60">
        <v>6702</v>
      </c>
      <c r="O45" s="61">
        <v>6293</v>
      </c>
      <c r="P45" s="48"/>
      <c r="Q45" s="48"/>
      <c r="R45" s="48"/>
      <c r="S45" s="48"/>
      <c r="T45" s="48"/>
      <c r="U45" s="48"/>
    </row>
    <row r="46" spans="1:21" ht="30.75" customHeight="1" x14ac:dyDescent="0.15">
      <c r="A46" s="48"/>
      <c r="B46" s="1159"/>
      <c r="C46" s="1160"/>
      <c r="D46" s="62"/>
      <c r="E46" s="1165" t="s">
        <v>11</v>
      </c>
      <c r="F46" s="1165"/>
      <c r="G46" s="1165"/>
      <c r="H46" s="1165"/>
      <c r="I46" s="1165"/>
      <c r="J46" s="1166"/>
      <c r="K46" s="63" t="s">
        <v>488</v>
      </c>
      <c r="L46" s="64" t="s">
        <v>488</v>
      </c>
      <c r="M46" s="64" t="s">
        <v>488</v>
      </c>
      <c r="N46" s="64" t="s">
        <v>488</v>
      </c>
      <c r="O46" s="65" t="s">
        <v>488</v>
      </c>
      <c r="P46" s="48"/>
      <c r="Q46" s="48"/>
      <c r="R46" s="48"/>
      <c r="S46" s="48"/>
      <c r="T46" s="48"/>
      <c r="U46" s="48"/>
    </row>
    <row r="47" spans="1:21" ht="30.75" customHeight="1" x14ac:dyDescent="0.15">
      <c r="A47" s="48"/>
      <c r="B47" s="1159"/>
      <c r="C47" s="1160"/>
      <c r="D47" s="62"/>
      <c r="E47" s="1165" t="s">
        <v>12</v>
      </c>
      <c r="F47" s="1165"/>
      <c r="G47" s="1165"/>
      <c r="H47" s="1165"/>
      <c r="I47" s="1165"/>
      <c r="J47" s="1166"/>
      <c r="K47" s="63" t="s">
        <v>488</v>
      </c>
      <c r="L47" s="64" t="s">
        <v>488</v>
      </c>
      <c r="M47" s="64" t="s">
        <v>488</v>
      </c>
      <c r="N47" s="64" t="s">
        <v>488</v>
      </c>
      <c r="O47" s="65" t="s">
        <v>488</v>
      </c>
      <c r="P47" s="48"/>
      <c r="Q47" s="48"/>
      <c r="R47" s="48"/>
      <c r="S47" s="48"/>
      <c r="T47" s="48"/>
      <c r="U47" s="48"/>
    </row>
    <row r="48" spans="1:21" ht="30.75" customHeight="1" x14ac:dyDescent="0.15">
      <c r="A48" s="48"/>
      <c r="B48" s="1159"/>
      <c r="C48" s="1160"/>
      <c r="D48" s="62"/>
      <c r="E48" s="1165" t="s">
        <v>13</v>
      </c>
      <c r="F48" s="1165"/>
      <c r="G48" s="1165"/>
      <c r="H48" s="1165"/>
      <c r="I48" s="1165"/>
      <c r="J48" s="1166"/>
      <c r="K48" s="63">
        <v>3677</v>
      </c>
      <c r="L48" s="64">
        <v>3991</v>
      </c>
      <c r="M48" s="64">
        <v>3061</v>
      </c>
      <c r="N48" s="64">
        <v>1887</v>
      </c>
      <c r="O48" s="65">
        <v>1699</v>
      </c>
      <c r="P48" s="48"/>
      <c r="Q48" s="48"/>
      <c r="R48" s="48"/>
      <c r="S48" s="48"/>
      <c r="T48" s="48"/>
      <c r="U48" s="48"/>
    </row>
    <row r="49" spans="1:21" ht="30.75" customHeight="1" x14ac:dyDescent="0.15">
      <c r="A49" s="48"/>
      <c r="B49" s="1159"/>
      <c r="C49" s="1160"/>
      <c r="D49" s="62"/>
      <c r="E49" s="1165" t="s">
        <v>14</v>
      </c>
      <c r="F49" s="1165"/>
      <c r="G49" s="1165"/>
      <c r="H49" s="1165"/>
      <c r="I49" s="1165"/>
      <c r="J49" s="1166"/>
      <c r="K49" s="63">
        <v>389</v>
      </c>
      <c r="L49" s="64">
        <v>323</v>
      </c>
      <c r="M49" s="64">
        <v>318</v>
      </c>
      <c r="N49" s="64">
        <v>297</v>
      </c>
      <c r="O49" s="65">
        <v>280</v>
      </c>
      <c r="P49" s="48"/>
      <c r="Q49" s="48"/>
      <c r="R49" s="48"/>
      <c r="S49" s="48"/>
      <c r="T49" s="48"/>
      <c r="U49" s="48"/>
    </row>
    <row r="50" spans="1:21" ht="30.75" customHeight="1" x14ac:dyDescent="0.15">
      <c r="A50" s="48"/>
      <c r="B50" s="1159"/>
      <c r="C50" s="1160"/>
      <c r="D50" s="62"/>
      <c r="E50" s="1165" t="s">
        <v>15</v>
      </c>
      <c r="F50" s="1165"/>
      <c r="G50" s="1165"/>
      <c r="H50" s="1165"/>
      <c r="I50" s="1165"/>
      <c r="J50" s="1166"/>
      <c r="K50" s="63">
        <v>75</v>
      </c>
      <c r="L50" s="64">
        <v>70</v>
      </c>
      <c r="M50" s="64">
        <v>49</v>
      </c>
      <c r="N50" s="64">
        <v>10</v>
      </c>
      <c r="O50" s="65" t="s">
        <v>488</v>
      </c>
      <c r="P50" s="48"/>
      <c r="Q50" s="48"/>
      <c r="R50" s="48"/>
      <c r="S50" s="48"/>
      <c r="T50" s="48"/>
      <c r="U50" s="48"/>
    </row>
    <row r="51" spans="1:21" ht="30.75" customHeight="1" x14ac:dyDescent="0.15">
      <c r="A51" s="48"/>
      <c r="B51" s="1161"/>
      <c r="C51" s="1162"/>
      <c r="D51" s="66"/>
      <c r="E51" s="1165" t="s">
        <v>16</v>
      </c>
      <c r="F51" s="1165"/>
      <c r="G51" s="1165"/>
      <c r="H51" s="1165"/>
      <c r="I51" s="1165"/>
      <c r="J51" s="1166"/>
      <c r="K51" s="63" t="s">
        <v>488</v>
      </c>
      <c r="L51" s="64" t="s">
        <v>488</v>
      </c>
      <c r="M51" s="64" t="s">
        <v>488</v>
      </c>
      <c r="N51" s="64" t="s">
        <v>488</v>
      </c>
      <c r="O51" s="65" t="s">
        <v>488</v>
      </c>
      <c r="P51" s="48"/>
      <c r="Q51" s="48"/>
      <c r="R51" s="48"/>
      <c r="S51" s="48"/>
      <c r="T51" s="48"/>
      <c r="U51" s="48"/>
    </row>
    <row r="52" spans="1:21" ht="30.75" customHeight="1" x14ac:dyDescent="0.15">
      <c r="A52" s="48"/>
      <c r="B52" s="1167" t="s">
        <v>17</v>
      </c>
      <c r="C52" s="1168"/>
      <c r="D52" s="66"/>
      <c r="E52" s="1165" t="s">
        <v>18</v>
      </c>
      <c r="F52" s="1165"/>
      <c r="G52" s="1165"/>
      <c r="H52" s="1165"/>
      <c r="I52" s="1165"/>
      <c r="J52" s="1166"/>
      <c r="K52" s="63">
        <v>7180</v>
      </c>
      <c r="L52" s="64">
        <v>6790</v>
      </c>
      <c r="M52" s="64">
        <v>6294</v>
      </c>
      <c r="N52" s="64">
        <v>7313</v>
      </c>
      <c r="O52" s="65">
        <v>6776</v>
      </c>
      <c r="P52" s="48"/>
      <c r="Q52" s="48"/>
      <c r="R52" s="48"/>
      <c r="S52" s="48"/>
      <c r="T52" s="48"/>
      <c r="U52" s="48"/>
    </row>
    <row r="53" spans="1:21" ht="30.75" customHeight="1" thickBot="1" x14ac:dyDescent="0.2">
      <c r="A53" s="48"/>
      <c r="B53" s="1169" t="s">
        <v>19</v>
      </c>
      <c r="C53" s="1170"/>
      <c r="D53" s="67"/>
      <c r="E53" s="1171" t="s">
        <v>20</v>
      </c>
      <c r="F53" s="1171"/>
      <c r="G53" s="1171"/>
      <c r="H53" s="1171"/>
      <c r="I53" s="1171"/>
      <c r="J53" s="1172"/>
      <c r="K53" s="68">
        <v>2699</v>
      </c>
      <c r="L53" s="69">
        <v>3589</v>
      </c>
      <c r="M53" s="69">
        <v>3260</v>
      </c>
      <c r="N53" s="69">
        <v>1583</v>
      </c>
      <c r="O53" s="70">
        <v>1496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73" t="s">
        <v>24</v>
      </c>
      <c r="C58" s="1174"/>
      <c r="D58" s="1179" t="s">
        <v>25</v>
      </c>
      <c r="E58" s="1180"/>
      <c r="F58" s="1180"/>
      <c r="G58" s="1180"/>
      <c r="H58" s="1180"/>
      <c r="I58" s="1180"/>
      <c r="J58" s="1181"/>
      <c r="K58" s="83"/>
      <c r="L58" s="84"/>
      <c r="M58" s="84"/>
      <c r="N58" s="84"/>
      <c r="O58" s="85"/>
    </row>
    <row r="59" spans="1:21" ht="31.5" customHeight="1" x14ac:dyDescent="0.15">
      <c r="B59" s="1175"/>
      <c r="C59" s="1176"/>
      <c r="D59" s="1182" t="s">
        <v>26</v>
      </c>
      <c r="E59" s="1183"/>
      <c r="F59" s="1183"/>
      <c r="G59" s="1183"/>
      <c r="H59" s="1183"/>
      <c r="I59" s="1183"/>
      <c r="J59" s="1184"/>
      <c r="K59" s="86"/>
      <c r="L59" s="87"/>
      <c r="M59" s="87"/>
      <c r="N59" s="87"/>
      <c r="O59" s="88"/>
    </row>
    <row r="60" spans="1:21" ht="31.5" customHeight="1" thickBot="1" x14ac:dyDescent="0.2">
      <c r="B60" s="1177"/>
      <c r="C60" s="1178"/>
      <c r="D60" s="1185" t="s">
        <v>27</v>
      </c>
      <c r="E60" s="1186"/>
      <c r="F60" s="1186"/>
      <c r="G60" s="1186"/>
      <c r="H60" s="1186"/>
      <c r="I60" s="1186"/>
      <c r="J60" s="118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ofvF3chlryui0dKNkg0yRPEliQuTKrZuDy5ak6fP0d7tycDXsaZJGaHrpBrkBcEzcbUNbbCp/7CYK9GZtDFg==" saltValue="6y80BEVyC8W22tPdeZcY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8" t="s">
        <v>30</v>
      </c>
      <c r="C41" s="1189"/>
      <c r="D41" s="105"/>
      <c r="E41" s="1194" t="s">
        <v>31</v>
      </c>
      <c r="F41" s="1194"/>
      <c r="G41" s="1194"/>
      <c r="H41" s="1195"/>
      <c r="I41" s="343">
        <v>84222</v>
      </c>
      <c r="J41" s="344">
        <v>71655</v>
      </c>
      <c r="K41" s="344">
        <v>71017</v>
      </c>
      <c r="L41" s="344">
        <v>70945</v>
      </c>
      <c r="M41" s="345">
        <v>67995</v>
      </c>
    </row>
    <row r="42" spans="2:13" ht="27.75" customHeight="1" x14ac:dyDescent="0.15">
      <c r="B42" s="1190"/>
      <c r="C42" s="1191"/>
      <c r="D42" s="106"/>
      <c r="E42" s="1196" t="s">
        <v>32</v>
      </c>
      <c r="F42" s="1196"/>
      <c r="G42" s="1196"/>
      <c r="H42" s="1197"/>
      <c r="I42" s="346" t="s">
        <v>488</v>
      </c>
      <c r="J42" s="347" t="s">
        <v>488</v>
      </c>
      <c r="K42" s="347" t="s">
        <v>488</v>
      </c>
      <c r="L42" s="347" t="s">
        <v>488</v>
      </c>
      <c r="M42" s="348" t="s">
        <v>488</v>
      </c>
    </row>
    <row r="43" spans="2:13" ht="27.75" customHeight="1" x14ac:dyDescent="0.15">
      <c r="B43" s="1190"/>
      <c r="C43" s="1191"/>
      <c r="D43" s="106"/>
      <c r="E43" s="1196" t="s">
        <v>33</v>
      </c>
      <c r="F43" s="1196"/>
      <c r="G43" s="1196"/>
      <c r="H43" s="1197"/>
      <c r="I43" s="346">
        <v>38575</v>
      </c>
      <c r="J43" s="347">
        <v>37719</v>
      </c>
      <c r="K43" s="347">
        <v>37060</v>
      </c>
      <c r="L43" s="347">
        <v>32555</v>
      </c>
      <c r="M43" s="348">
        <v>31400</v>
      </c>
    </row>
    <row r="44" spans="2:13" ht="27.75" customHeight="1" x14ac:dyDescent="0.15">
      <c r="B44" s="1190"/>
      <c r="C44" s="1191"/>
      <c r="D44" s="106"/>
      <c r="E44" s="1196" t="s">
        <v>34</v>
      </c>
      <c r="F44" s="1196"/>
      <c r="G44" s="1196"/>
      <c r="H44" s="1197"/>
      <c r="I44" s="346">
        <v>2097</v>
      </c>
      <c r="J44" s="347">
        <v>1844</v>
      </c>
      <c r="K44" s="347">
        <v>1666</v>
      </c>
      <c r="L44" s="347">
        <v>1483</v>
      </c>
      <c r="M44" s="348">
        <v>2228</v>
      </c>
    </row>
    <row r="45" spans="2:13" ht="27.75" customHeight="1" x14ac:dyDescent="0.15">
      <c r="B45" s="1190"/>
      <c r="C45" s="1191"/>
      <c r="D45" s="106"/>
      <c r="E45" s="1196" t="s">
        <v>35</v>
      </c>
      <c r="F45" s="1196"/>
      <c r="G45" s="1196"/>
      <c r="H45" s="1197"/>
      <c r="I45" s="346">
        <v>8800</v>
      </c>
      <c r="J45" s="347">
        <v>8401</v>
      </c>
      <c r="K45" s="347">
        <v>8444</v>
      </c>
      <c r="L45" s="347">
        <v>8081</v>
      </c>
      <c r="M45" s="348">
        <v>7860</v>
      </c>
    </row>
    <row r="46" spans="2:13" ht="27.75" customHeight="1" x14ac:dyDescent="0.15">
      <c r="B46" s="1190"/>
      <c r="C46" s="1191"/>
      <c r="D46" s="107"/>
      <c r="E46" s="1196" t="s">
        <v>36</v>
      </c>
      <c r="F46" s="1196"/>
      <c r="G46" s="1196"/>
      <c r="H46" s="1197"/>
      <c r="I46" s="346">
        <v>54</v>
      </c>
      <c r="J46" s="347">
        <v>37</v>
      </c>
      <c r="K46" s="347">
        <v>37</v>
      </c>
      <c r="L46" s="347" t="s">
        <v>488</v>
      </c>
      <c r="M46" s="348">
        <v>38</v>
      </c>
    </row>
    <row r="47" spans="2:13" ht="27.75" customHeight="1" x14ac:dyDescent="0.15">
      <c r="B47" s="1190"/>
      <c r="C47" s="1191"/>
      <c r="D47" s="108"/>
      <c r="E47" s="1198" t="s">
        <v>37</v>
      </c>
      <c r="F47" s="1199"/>
      <c r="G47" s="1199"/>
      <c r="H47" s="1200"/>
      <c r="I47" s="346" t="s">
        <v>488</v>
      </c>
      <c r="J47" s="347" t="s">
        <v>488</v>
      </c>
      <c r="K47" s="347" t="s">
        <v>488</v>
      </c>
      <c r="L47" s="347" t="s">
        <v>488</v>
      </c>
      <c r="M47" s="348" t="s">
        <v>488</v>
      </c>
    </row>
    <row r="48" spans="2:13" ht="27.75" customHeight="1" x14ac:dyDescent="0.15">
      <c r="B48" s="1190"/>
      <c r="C48" s="1191"/>
      <c r="D48" s="106"/>
      <c r="E48" s="1196" t="s">
        <v>38</v>
      </c>
      <c r="F48" s="1196"/>
      <c r="G48" s="1196"/>
      <c r="H48" s="1197"/>
      <c r="I48" s="346" t="s">
        <v>488</v>
      </c>
      <c r="J48" s="347" t="s">
        <v>488</v>
      </c>
      <c r="K48" s="347" t="s">
        <v>488</v>
      </c>
      <c r="L48" s="347" t="s">
        <v>488</v>
      </c>
      <c r="M48" s="348" t="s">
        <v>488</v>
      </c>
    </row>
    <row r="49" spans="2:13" ht="27.75" customHeight="1" x14ac:dyDescent="0.15">
      <c r="B49" s="1192"/>
      <c r="C49" s="1193"/>
      <c r="D49" s="106"/>
      <c r="E49" s="1196" t="s">
        <v>39</v>
      </c>
      <c r="F49" s="1196"/>
      <c r="G49" s="1196"/>
      <c r="H49" s="1197"/>
      <c r="I49" s="346" t="s">
        <v>488</v>
      </c>
      <c r="J49" s="347" t="s">
        <v>488</v>
      </c>
      <c r="K49" s="347" t="s">
        <v>488</v>
      </c>
      <c r="L49" s="347" t="s">
        <v>488</v>
      </c>
      <c r="M49" s="348" t="s">
        <v>488</v>
      </c>
    </row>
    <row r="50" spans="2:13" ht="27.75" customHeight="1" x14ac:dyDescent="0.15">
      <c r="B50" s="1201" t="s">
        <v>40</v>
      </c>
      <c r="C50" s="1202"/>
      <c r="D50" s="109"/>
      <c r="E50" s="1196" t="s">
        <v>41</v>
      </c>
      <c r="F50" s="1196"/>
      <c r="G50" s="1196"/>
      <c r="H50" s="1197"/>
      <c r="I50" s="346">
        <v>39168</v>
      </c>
      <c r="J50" s="347">
        <v>29493</v>
      </c>
      <c r="K50" s="347">
        <v>34751</v>
      </c>
      <c r="L50" s="347">
        <v>33294</v>
      </c>
      <c r="M50" s="348">
        <v>31665</v>
      </c>
    </row>
    <row r="51" spans="2:13" ht="27.75" customHeight="1" x14ac:dyDescent="0.15">
      <c r="B51" s="1190"/>
      <c r="C51" s="1191"/>
      <c r="D51" s="106"/>
      <c r="E51" s="1196" t="s">
        <v>42</v>
      </c>
      <c r="F51" s="1196"/>
      <c r="G51" s="1196"/>
      <c r="H51" s="1197"/>
      <c r="I51" s="346">
        <v>20754</v>
      </c>
      <c r="J51" s="347">
        <v>5131</v>
      </c>
      <c r="K51" s="347">
        <v>4547</v>
      </c>
      <c r="L51" s="347">
        <v>3707</v>
      </c>
      <c r="M51" s="348">
        <v>13042</v>
      </c>
    </row>
    <row r="52" spans="2:13" ht="27.75" customHeight="1" x14ac:dyDescent="0.15">
      <c r="B52" s="1192"/>
      <c r="C52" s="1193"/>
      <c r="D52" s="106"/>
      <c r="E52" s="1196" t="s">
        <v>43</v>
      </c>
      <c r="F52" s="1196"/>
      <c r="G52" s="1196"/>
      <c r="H52" s="1197"/>
      <c r="I52" s="346">
        <v>73544</v>
      </c>
      <c r="J52" s="347">
        <v>72015</v>
      </c>
      <c r="K52" s="347">
        <v>70259</v>
      </c>
      <c r="L52" s="347">
        <v>71062</v>
      </c>
      <c r="M52" s="348">
        <v>68565</v>
      </c>
    </row>
    <row r="53" spans="2:13" ht="27.75" customHeight="1" thickBot="1" x14ac:dyDescent="0.2">
      <c r="B53" s="1203" t="s">
        <v>19</v>
      </c>
      <c r="C53" s="1204"/>
      <c r="D53" s="110"/>
      <c r="E53" s="1205" t="s">
        <v>44</v>
      </c>
      <c r="F53" s="1205"/>
      <c r="G53" s="1205"/>
      <c r="H53" s="1206"/>
      <c r="I53" s="349">
        <v>281</v>
      </c>
      <c r="J53" s="350">
        <v>13018</v>
      </c>
      <c r="K53" s="350">
        <v>8667</v>
      </c>
      <c r="L53" s="350">
        <v>5001</v>
      </c>
      <c r="M53" s="351">
        <v>-3750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yXtXvVKw1mLMhVVsQwGCxOgY+o4QQ7Ya9qIbem9oGPWO6A4qCdQRlvsJM9nV7Reki0xHVASZ+4CAlf5yRNBw==" saltValue="sDeMaMF7Et8aECQHDT6Z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5" t="s">
        <v>46</v>
      </c>
      <c r="D55" s="1215"/>
      <c r="E55" s="1216"/>
      <c r="F55" s="352">
        <v>8589</v>
      </c>
      <c r="G55" s="352">
        <v>8141</v>
      </c>
      <c r="H55" s="353">
        <v>6597</v>
      </c>
    </row>
    <row r="56" spans="2:8" ht="52.5" customHeight="1" x14ac:dyDescent="0.15">
      <c r="B56" s="122"/>
      <c r="C56" s="1217" t="s">
        <v>47</v>
      </c>
      <c r="D56" s="1217"/>
      <c r="E56" s="1218"/>
      <c r="F56" s="354">
        <v>2831</v>
      </c>
      <c r="G56" s="354">
        <v>1990</v>
      </c>
      <c r="H56" s="355">
        <v>1598</v>
      </c>
    </row>
    <row r="57" spans="2:8" ht="53.25" customHeight="1" x14ac:dyDescent="0.15">
      <c r="B57" s="122"/>
      <c r="C57" s="1219" t="s">
        <v>48</v>
      </c>
      <c r="D57" s="1219"/>
      <c r="E57" s="1220"/>
      <c r="F57" s="356">
        <v>22877</v>
      </c>
      <c r="G57" s="356">
        <v>25568</v>
      </c>
      <c r="H57" s="357">
        <v>29655</v>
      </c>
    </row>
    <row r="58" spans="2:8" ht="45.75" customHeight="1" x14ac:dyDescent="0.15">
      <c r="B58" s="123"/>
      <c r="C58" s="1207" t="s">
        <v>557</v>
      </c>
      <c r="D58" s="1208"/>
      <c r="E58" s="1209"/>
      <c r="F58" s="358">
        <v>13508</v>
      </c>
      <c r="G58" s="358">
        <v>17629</v>
      </c>
      <c r="H58" s="359">
        <v>22009</v>
      </c>
    </row>
    <row r="59" spans="2:8" ht="45.75" customHeight="1" x14ac:dyDescent="0.15">
      <c r="B59" s="123"/>
      <c r="C59" s="1207" t="s">
        <v>559</v>
      </c>
      <c r="D59" s="1208"/>
      <c r="E59" s="1209"/>
      <c r="F59" s="358">
        <v>1060</v>
      </c>
      <c r="G59" s="358">
        <v>1791</v>
      </c>
      <c r="H59" s="359">
        <v>2483</v>
      </c>
    </row>
    <row r="60" spans="2:8" ht="45.75" customHeight="1" x14ac:dyDescent="0.15">
      <c r="B60" s="123"/>
      <c r="C60" s="1207" t="s">
        <v>558</v>
      </c>
      <c r="D60" s="1208"/>
      <c r="E60" s="1209"/>
      <c r="F60" s="358">
        <v>3655</v>
      </c>
      <c r="G60" s="358">
        <v>2459</v>
      </c>
      <c r="H60" s="359">
        <v>2134</v>
      </c>
    </row>
    <row r="61" spans="2:8" ht="45.75" customHeight="1" x14ac:dyDescent="0.15">
      <c r="B61" s="123"/>
      <c r="C61" s="1207" t="s">
        <v>567</v>
      </c>
      <c r="D61" s="1208"/>
      <c r="E61" s="1209"/>
      <c r="F61" s="358">
        <v>1919</v>
      </c>
      <c r="G61" s="358">
        <v>1598</v>
      </c>
      <c r="H61" s="359">
        <v>1458</v>
      </c>
    </row>
    <row r="62" spans="2:8" ht="45.75" customHeight="1" thickBot="1" x14ac:dyDescent="0.2">
      <c r="B62" s="124"/>
      <c r="C62" s="1210" t="s">
        <v>560</v>
      </c>
      <c r="D62" s="1211"/>
      <c r="E62" s="1212"/>
      <c r="F62" s="360">
        <v>1870</v>
      </c>
      <c r="G62" s="360">
        <v>1398</v>
      </c>
      <c r="H62" s="361">
        <v>884</v>
      </c>
    </row>
    <row r="63" spans="2:8" ht="52.5" customHeight="1" thickBot="1" x14ac:dyDescent="0.2">
      <c r="B63" s="125"/>
      <c r="C63" s="1213" t="s">
        <v>49</v>
      </c>
      <c r="D63" s="1213"/>
      <c r="E63" s="1214"/>
      <c r="F63" s="362">
        <v>34297</v>
      </c>
      <c r="G63" s="362">
        <v>35699</v>
      </c>
      <c r="H63" s="363">
        <v>37850</v>
      </c>
    </row>
    <row r="64" spans="2:8" x14ac:dyDescent="0.15"/>
  </sheetData>
  <sheetProtection algorithmName="SHA-512" hashValue="/P5Anyzvs7YTDvi6rnhOWKCR1Wo/xGshCd6Ts+DH+mV0+4FjBp6W+PynwbPpMnQhI68CqqGcgV4ZoFLfRkdjSw==" saltValue="nbT5R+n1Nx20bd6Nhmx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353308</v>
      </c>
      <c r="E3" s="144"/>
      <c r="F3" s="145">
        <v>56416</v>
      </c>
      <c r="G3" s="146"/>
      <c r="H3" s="147"/>
    </row>
    <row r="4" spans="1:8" x14ac:dyDescent="0.15">
      <c r="A4" s="148"/>
      <c r="B4" s="149"/>
      <c r="C4" s="150"/>
      <c r="D4" s="151">
        <v>71114</v>
      </c>
      <c r="E4" s="152"/>
      <c r="F4" s="153">
        <v>32623</v>
      </c>
      <c r="G4" s="154"/>
      <c r="H4" s="155"/>
    </row>
    <row r="5" spans="1:8" x14ac:dyDescent="0.15">
      <c r="A5" s="136" t="s">
        <v>520</v>
      </c>
      <c r="B5" s="141"/>
      <c r="C5" s="142"/>
      <c r="D5" s="143">
        <v>228852</v>
      </c>
      <c r="E5" s="144"/>
      <c r="F5" s="145">
        <v>49217</v>
      </c>
      <c r="G5" s="146"/>
      <c r="H5" s="147"/>
    </row>
    <row r="6" spans="1:8" x14ac:dyDescent="0.15">
      <c r="A6" s="148"/>
      <c r="B6" s="149"/>
      <c r="C6" s="150"/>
      <c r="D6" s="151">
        <v>41917</v>
      </c>
      <c r="E6" s="152"/>
      <c r="F6" s="153">
        <v>27232</v>
      </c>
      <c r="G6" s="154"/>
      <c r="H6" s="155"/>
    </row>
    <row r="7" spans="1:8" x14ac:dyDescent="0.15">
      <c r="A7" s="136" t="s">
        <v>521</v>
      </c>
      <c r="B7" s="141"/>
      <c r="C7" s="142"/>
      <c r="D7" s="143">
        <v>96168</v>
      </c>
      <c r="E7" s="144"/>
      <c r="F7" s="145">
        <v>49211</v>
      </c>
      <c r="G7" s="146"/>
      <c r="H7" s="147"/>
    </row>
    <row r="8" spans="1:8" x14ac:dyDescent="0.15">
      <c r="A8" s="148"/>
      <c r="B8" s="149"/>
      <c r="C8" s="150"/>
      <c r="D8" s="151">
        <v>30131</v>
      </c>
      <c r="E8" s="152"/>
      <c r="F8" s="153">
        <v>28367</v>
      </c>
      <c r="G8" s="154"/>
      <c r="H8" s="155"/>
    </row>
    <row r="9" spans="1:8" x14ac:dyDescent="0.15">
      <c r="A9" s="136" t="s">
        <v>522</v>
      </c>
      <c r="B9" s="141"/>
      <c r="C9" s="142"/>
      <c r="D9" s="143">
        <v>84610</v>
      </c>
      <c r="E9" s="144"/>
      <c r="F9" s="145">
        <v>51738</v>
      </c>
      <c r="G9" s="146"/>
      <c r="H9" s="147"/>
    </row>
    <row r="10" spans="1:8" x14ac:dyDescent="0.15">
      <c r="A10" s="148"/>
      <c r="B10" s="149"/>
      <c r="C10" s="150"/>
      <c r="D10" s="151">
        <v>38127</v>
      </c>
      <c r="E10" s="152"/>
      <c r="F10" s="153">
        <v>30360</v>
      </c>
      <c r="G10" s="154"/>
      <c r="H10" s="155"/>
    </row>
    <row r="11" spans="1:8" x14ac:dyDescent="0.15">
      <c r="A11" s="136" t="s">
        <v>523</v>
      </c>
      <c r="B11" s="141"/>
      <c r="C11" s="142"/>
      <c r="D11" s="143">
        <v>61534</v>
      </c>
      <c r="E11" s="144"/>
      <c r="F11" s="145">
        <v>67158</v>
      </c>
      <c r="G11" s="146"/>
      <c r="H11" s="147"/>
    </row>
    <row r="12" spans="1:8" x14ac:dyDescent="0.15">
      <c r="A12" s="148"/>
      <c r="B12" s="149"/>
      <c r="C12" s="156"/>
      <c r="D12" s="151">
        <v>26030</v>
      </c>
      <c r="E12" s="152"/>
      <c r="F12" s="153">
        <v>42077</v>
      </c>
      <c r="G12" s="154"/>
      <c r="H12" s="155"/>
    </row>
    <row r="13" spans="1:8" x14ac:dyDescent="0.15">
      <c r="A13" s="136"/>
      <c r="B13" s="141"/>
      <c r="C13" s="157"/>
      <c r="D13" s="158">
        <v>164894</v>
      </c>
      <c r="E13" s="159"/>
      <c r="F13" s="160">
        <v>54748</v>
      </c>
      <c r="G13" s="161"/>
      <c r="H13" s="147"/>
    </row>
    <row r="14" spans="1:8" x14ac:dyDescent="0.15">
      <c r="A14" s="148"/>
      <c r="B14" s="149"/>
      <c r="C14" s="150"/>
      <c r="D14" s="151">
        <v>41464</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14.34</v>
      </c>
      <c r="C19" s="162">
        <f>ROUND(VALUE(SUBSTITUTE(実質収支比率等に係る経年分析!G$48,"▲","-")),2)</f>
        <v>12.46</v>
      </c>
      <c r="D19" s="162">
        <f>ROUND(VALUE(SUBSTITUTE(実質収支比率等に係る経年分析!H$48,"▲","-")),2)</f>
        <v>7.56</v>
      </c>
      <c r="E19" s="162">
        <f>ROUND(VALUE(SUBSTITUTE(実質収支比率等に係る経年分析!I$48,"▲","-")),2)</f>
        <v>4.26</v>
      </c>
      <c r="F19" s="162">
        <f>ROUND(VALUE(SUBSTITUTE(実質収支比率等に係る経年分析!J$48,"▲","-")),2)</f>
        <v>4.83</v>
      </c>
    </row>
    <row r="20" spans="1:11" x14ac:dyDescent="0.15">
      <c r="A20" s="162" t="s">
        <v>53</v>
      </c>
      <c r="B20" s="162">
        <f>ROUND(VALUE(SUBSTITUTE(実質収支比率等に係る経年分析!F$47,"▲","-")),2)</f>
        <v>22.84</v>
      </c>
      <c r="C20" s="162">
        <f>ROUND(VALUE(SUBSTITUTE(実質収支比率等に係る経年分析!G$47,"▲","-")),2)</f>
        <v>21.34</v>
      </c>
      <c r="D20" s="162">
        <f>ROUND(VALUE(SUBSTITUTE(実質収支比率等に係る経年分析!H$47,"▲","-")),2)</f>
        <v>21.8</v>
      </c>
      <c r="E20" s="162">
        <f>ROUND(VALUE(SUBSTITUTE(実質収支比率等に係る経年分析!I$47,"▲","-")),2)</f>
        <v>20.34</v>
      </c>
      <c r="F20" s="162">
        <f>ROUND(VALUE(SUBSTITUTE(実質収支比率等に係る経年分析!J$47,"▲","-")),2)</f>
        <v>16.48</v>
      </c>
    </row>
    <row r="21" spans="1:11" x14ac:dyDescent="0.15">
      <c r="A21" s="162" t="s">
        <v>54</v>
      </c>
      <c r="B21" s="162">
        <f>IF(ISNUMBER(VALUE(SUBSTITUTE(実質収支比率等に係る経年分析!F$49,"▲","-"))),ROUND(VALUE(SUBSTITUTE(実質収支比率等に係る経年分析!F$49,"▲","-")),2),NA())</f>
        <v>-15.67</v>
      </c>
      <c r="C21" s="162">
        <f>IF(ISNUMBER(VALUE(SUBSTITUTE(実質収支比率等に係る経年分析!G$49,"▲","-"))),ROUND(VALUE(SUBSTITUTE(実質収支比率等に係る経年分析!G$49,"▲","-")),2),NA())</f>
        <v>27.27</v>
      </c>
      <c r="D21" s="162">
        <f>IF(ISNUMBER(VALUE(SUBSTITUTE(実質収支比率等に係る経年分析!H$49,"▲","-"))),ROUND(VALUE(SUBSTITUTE(実質収支比率等に係る経年分析!H$49,"▲","-")),2),NA())</f>
        <v>-11.81</v>
      </c>
      <c r="E21" s="162">
        <f>IF(ISNUMBER(VALUE(SUBSTITUTE(実質収支比率等に係る経年分析!I$49,"▲","-"))),ROUND(VALUE(SUBSTITUTE(実質収支比率等に係る経年分析!I$49,"▲","-")),2),NA())</f>
        <v>-8.07</v>
      </c>
      <c r="F21" s="162">
        <f>IF(ISNUMBER(VALUE(SUBSTITUTE(実質収支比率等に係る経年分析!J$49,"▲","-"))),ROUND(VALUE(SUBSTITUTE(実質収支比率等に係る経年分析!J$49,"▲","-")),2),NA())</f>
        <v>-5.67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1.74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0.28000000000000003</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石巻市水産物地方卸売市場事業特別会計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石巻市後期高齢者医療特別会計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石巻市国民健康保険事業特別会計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0.08</v>
      </c>
    </row>
    <row r="33" spans="1:16" x14ac:dyDescent="0.15">
      <c r="A33" s="163" t="str">
        <f>IF(連結実質赤字比率に係る赤字・黒字の構成分析!C$37="",NA(),連結実質赤字比率に係る赤字・黒字の構成分析!C$37)</f>
        <v>石巻市介護保険事業特別会計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0.57999999999999996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0.34</v>
      </c>
    </row>
    <row r="34" spans="1:16" x14ac:dyDescent="0.15">
      <c r="A34" s="163" t="str">
        <f>IF(連結実質赤字比率に係る赤字・黒字の構成分析!C$36="",NA(),連結実質赤字比率に係る赤字・黒字の構成分析!C$36)</f>
        <v>石巻市病院事業会計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0.87</v>
      </c>
    </row>
    <row r="35" spans="1:16" x14ac:dyDescent="0.15">
      <c r="A35" s="163" t="str">
        <f>IF(連結実質赤字比率に係る赤字・黒字の構成分析!C$35="",NA(),連結実質赤字比率に係る赤字・黒字の構成分析!C$35)</f>
        <v>石巻市下水道事業会計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24.11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12.59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4.83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7180</v>
      </c>
      <c r="E42" s="164"/>
      <c r="F42" s="164"/>
      <c r="G42" s="164">
        <f>'実質公債費比率（分子）の構造'!L$52</f>
        <v>6790</v>
      </c>
      <c r="H42" s="164"/>
      <c r="I42" s="164"/>
      <c r="J42" s="164">
        <f>'実質公債費比率（分子）の構造'!M$52</f>
        <v>6294</v>
      </c>
      <c r="K42" s="164"/>
      <c r="L42" s="164"/>
      <c r="M42" s="164">
        <f>'実質公債費比率（分子）の構造'!N$52</f>
        <v>7313</v>
      </c>
      <c r="N42" s="164"/>
      <c r="O42" s="164"/>
      <c r="P42" s="164">
        <f>'実質公債費比率（分子）の構造'!O$52</f>
        <v>6776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75</v>
      </c>
      <c r="C44" s="164"/>
      <c r="D44" s="164"/>
      <c r="E44" s="164">
        <f>'実質公債費比率（分子）の構造'!L$50</f>
        <v>70</v>
      </c>
      <c r="F44" s="164"/>
      <c r="G44" s="164"/>
      <c r="H44" s="164">
        <f>'実質公債費比率（分子）の構造'!M$50</f>
        <v>49</v>
      </c>
      <c r="I44" s="164"/>
      <c r="J44" s="164"/>
      <c r="K44" s="164">
        <f>'実質公債費比率（分子）の構造'!N$50</f>
        <v>10</v>
      </c>
      <c r="L44" s="164"/>
      <c r="M44" s="164"/>
      <c r="N44" s="164" t="str">
        <f>'実質公債費比率（分子）の構造'!O$50</f>
        <v>-</v>
      </c>
      <c r="O44" s="164"/>
      <c r="P44" s="164"/>
    </row>
    <row r="45" spans="1:16" x14ac:dyDescent="0.15">
      <c r="A45" s="164" t="s">
        <v>63</v>
      </c>
      <c r="B45" s="164">
        <f>'実質公債費比率（分子）の構造'!K$49</f>
        <v>389</v>
      </c>
      <c r="C45" s="164"/>
      <c r="D45" s="164"/>
      <c r="E45" s="164">
        <f>'実質公債費比率（分子）の構造'!L$49</f>
        <v>323</v>
      </c>
      <c r="F45" s="164"/>
      <c r="G45" s="164"/>
      <c r="H45" s="164">
        <f>'実質公債費比率（分子）の構造'!M$49</f>
        <v>318</v>
      </c>
      <c r="I45" s="164"/>
      <c r="J45" s="164"/>
      <c r="K45" s="164">
        <f>'実質公債費比率（分子）の構造'!N$49</f>
        <v>297</v>
      </c>
      <c r="L45" s="164"/>
      <c r="M45" s="164"/>
      <c r="N45" s="164">
        <f>'実質公債費比率（分子）の構造'!O$49</f>
        <v>280</v>
      </c>
      <c r="O45" s="164"/>
      <c r="P45" s="164"/>
    </row>
    <row r="46" spans="1:16" x14ac:dyDescent="0.15">
      <c r="A46" s="164" t="s">
        <v>64</v>
      </c>
      <c r="B46" s="164">
        <f>'実質公債費比率（分子）の構造'!K$48</f>
        <v>3677</v>
      </c>
      <c r="C46" s="164"/>
      <c r="D46" s="164"/>
      <c r="E46" s="164">
        <f>'実質公債費比率（分子）の構造'!L$48</f>
        <v>3991</v>
      </c>
      <c r="F46" s="164"/>
      <c r="G46" s="164"/>
      <c r="H46" s="164">
        <f>'実質公債費比率（分子）の構造'!M$48</f>
        <v>3061</v>
      </c>
      <c r="I46" s="164"/>
      <c r="J46" s="164"/>
      <c r="K46" s="164">
        <f>'実質公債費比率（分子）の構造'!N$48</f>
        <v>1887</v>
      </c>
      <c r="L46" s="164"/>
      <c r="M46" s="164"/>
      <c r="N46" s="164">
        <f>'実質公債費比率（分子）の構造'!O$48</f>
        <v>1699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5738</v>
      </c>
      <c r="C49" s="164"/>
      <c r="D49" s="164"/>
      <c r="E49" s="164">
        <f>'実質公債費比率（分子）の構造'!L$45</f>
        <v>5995</v>
      </c>
      <c r="F49" s="164"/>
      <c r="G49" s="164"/>
      <c r="H49" s="164">
        <f>'実質公債費比率（分子）の構造'!M$45</f>
        <v>6126</v>
      </c>
      <c r="I49" s="164"/>
      <c r="J49" s="164"/>
      <c r="K49" s="164">
        <f>'実質公債費比率（分子）の構造'!N$45</f>
        <v>6702</v>
      </c>
      <c r="L49" s="164"/>
      <c r="M49" s="164"/>
      <c r="N49" s="164">
        <f>'実質公債費比率（分子）の構造'!O$45</f>
        <v>6293</v>
      </c>
      <c r="O49" s="164"/>
      <c r="P49" s="164"/>
    </row>
    <row r="50" spans="1:16" x14ac:dyDescent="0.15">
      <c r="A50" s="164" t="s">
        <v>67</v>
      </c>
      <c r="B50" s="164" t="e">
        <f>NA()</f>
        <v>#N/A</v>
      </c>
      <c r="C50" s="164">
        <f>IF(ISNUMBER('実質公債費比率（分子）の構造'!K$53),'実質公債費比率（分子）の構造'!K$53,NA())</f>
        <v>2699</v>
      </c>
      <c r="D50" s="164" t="e">
        <f>NA()</f>
        <v>#N/A</v>
      </c>
      <c r="E50" s="164" t="e">
        <f>NA()</f>
        <v>#N/A</v>
      </c>
      <c r="F50" s="164">
        <f>IF(ISNUMBER('実質公債費比率（分子）の構造'!L$53),'実質公債費比率（分子）の構造'!L$53,NA())</f>
        <v>3589</v>
      </c>
      <c r="G50" s="164" t="e">
        <f>NA()</f>
        <v>#N/A</v>
      </c>
      <c r="H50" s="164" t="e">
        <f>NA()</f>
        <v>#N/A</v>
      </c>
      <c r="I50" s="164">
        <f>IF(ISNUMBER('実質公債費比率（分子）の構造'!M$53),'実質公債費比率（分子）の構造'!M$53,NA())</f>
        <v>3260</v>
      </c>
      <c r="J50" s="164" t="e">
        <f>NA()</f>
        <v>#N/A</v>
      </c>
      <c r="K50" s="164" t="e">
        <f>NA()</f>
        <v>#N/A</v>
      </c>
      <c r="L50" s="164">
        <f>IF(ISNUMBER('実質公債費比率（分子）の構造'!N$53),'実質公債費比率（分子）の構造'!N$53,NA())</f>
        <v>1583</v>
      </c>
      <c r="M50" s="164" t="e">
        <f>NA()</f>
        <v>#N/A</v>
      </c>
      <c r="N50" s="164" t="e">
        <f>NA()</f>
        <v>#N/A</v>
      </c>
      <c r="O50" s="164">
        <f>IF(ISNUMBER('実質公債費比率（分子）の構造'!O$53),'実質公債費比率（分子）の構造'!O$53,NA())</f>
        <v>1496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73544</v>
      </c>
      <c r="E56" s="163"/>
      <c r="F56" s="163"/>
      <c r="G56" s="163">
        <f>'将来負担比率（分子）の構造'!J$52</f>
        <v>72015</v>
      </c>
      <c r="H56" s="163"/>
      <c r="I56" s="163"/>
      <c r="J56" s="163">
        <f>'将来負担比率（分子）の構造'!K$52</f>
        <v>70259</v>
      </c>
      <c r="K56" s="163"/>
      <c r="L56" s="163"/>
      <c r="M56" s="163">
        <f>'将来負担比率（分子）の構造'!L$52</f>
        <v>71062</v>
      </c>
      <c r="N56" s="163"/>
      <c r="O56" s="163"/>
      <c r="P56" s="163">
        <f>'将来負担比率（分子）の構造'!M$52</f>
        <v>68565</v>
      </c>
    </row>
    <row r="57" spans="1:16" x14ac:dyDescent="0.15">
      <c r="A57" s="163" t="s">
        <v>42</v>
      </c>
      <c r="B57" s="163"/>
      <c r="C57" s="163"/>
      <c r="D57" s="163">
        <f>'将来負担比率（分子）の構造'!I$51</f>
        <v>20754</v>
      </c>
      <c r="E57" s="163"/>
      <c r="F57" s="163"/>
      <c r="G57" s="163">
        <f>'将来負担比率（分子）の構造'!J$51</f>
        <v>5131</v>
      </c>
      <c r="H57" s="163"/>
      <c r="I57" s="163"/>
      <c r="J57" s="163">
        <f>'将来負担比率（分子）の構造'!K$51</f>
        <v>4547</v>
      </c>
      <c r="K57" s="163"/>
      <c r="L57" s="163"/>
      <c r="M57" s="163">
        <f>'将来負担比率（分子）の構造'!L$51</f>
        <v>3707</v>
      </c>
      <c r="N57" s="163"/>
      <c r="O57" s="163"/>
      <c r="P57" s="163">
        <f>'将来負担比率（分子）の構造'!M$51</f>
        <v>13042</v>
      </c>
    </row>
    <row r="58" spans="1:16" x14ac:dyDescent="0.15">
      <c r="A58" s="163" t="s">
        <v>41</v>
      </c>
      <c r="B58" s="163"/>
      <c r="C58" s="163"/>
      <c r="D58" s="163">
        <f>'将来負担比率（分子）の構造'!I$50</f>
        <v>39168</v>
      </c>
      <c r="E58" s="163"/>
      <c r="F58" s="163"/>
      <c r="G58" s="163">
        <f>'将来負担比率（分子）の構造'!J$50</f>
        <v>29493</v>
      </c>
      <c r="H58" s="163"/>
      <c r="I58" s="163"/>
      <c r="J58" s="163">
        <f>'将来負担比率（分子）の構造'!K$50</f>
        <v>34751</v>
      </c>
      <c r="K58" s="163"/>
      <c r="L58" s="163"/>
      <c r="M58" s="163">
        <f>'将来負担比率（分子）の構造'!L$50</f>
        <v>33294</v>
      </c>
      <c r="N58" s="163"/>
      <c r="O58" s="163"/>
      <c r="P58" s="163">
        <f>'将来負担比率（分子）の構造'!M$50</f>
        <v>31665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54</v>
      </c>
      <c r="C61" s="163"/>
      <c r="D61" s="163"/>
      <c r="E61" s="163">
        <f>'将来負担比率（分子）の構造'!J$46</f>
        <v>37</v>
      </c>
      <c r="F61" s="163"/>
      <c r="G61" s="163"/>
      <c r="H61" s="163">
        <f>'将来負担比率（分子）の構造'!K$46</f>
        <v>37</v>
      </c>
      <c r="I61" s="163"/>
      <c r="J61" s="163"/>
      <c r="K61" s="163" t="str">
        <f>'将来負担比率（分子）の構造'!L$46</f>
        <v>-</v>
      </c>
      <c r="L61" s="163"/>
      <c r="M61" s="163"/>
      <c r="N61" s="163">
        <f>'将来負担比率（分子）の構造'!M$46</f>
        <v>38</v>
      </c>
      <c r="O61" s="163"/>
      <c r="P61" s="163"/>
    </row>
    <row r="62" spans="1:16" x14ac:dyDescent="0.15">
      <c r="A62" s="163" t="s">
        <v>35</v>
      </c>
      <c r="B62" s="163">
        <f>'将来負担比率（分子）の構造'!I$45</f>
        <v>8800</v>
      </c>
      <c r="C62" s="163"/>
      <c r="D62" s="163"/>
      <c r="E62" s="163">
        <f>'将来負担比率（分子）の構造'!J$45</f>
        <v>8401</v>
      </c>
      <c r="F62" s="163"/>
      <c r="G62" s="163"/>
      <c r="H62" s="163">
        <f>'将来負担比率（分子）の構造'!K$45</f>
        <v>8444</v>
      </c>
      <c r="I62" s="163"/>
      <c r="J62" s="163"/>
      <c r="K62" s="163">
        <f>'将来負担比率（分子）の構造'!L$45</f>
        <v>8081</v>
      </c>
      <c r="L62" s="163"/>
      <c r="M62" s="163"/>
      <c r="N62" s="163">
        <f>'将来負担比率（分子）の構造'!M$45</f>
        <v>7860</v>
      </c>
      <c r="O62" s="163"/>
      <c r="P62" s="163"/>
    </row>
    <row r="63" spans="1:16" x14ac:dyDescent="0.15">
      <c r="A63" s="163" t="s">
        <v>34</v>
      </c>
      <c r="B63" s="163">
        <f>'将来負担比率（分子）の構造'!I$44</f>
        <v>2097</v>
      </c>
      <c r="C63" s="163"/>
      <c r="D63" s="163"/>
      <c r="E63" s="163">
        <f>'将来負担比率（分子）の構造'!J$44</f>
        <v>1844</v>
      </c>
      <c r="F63" s="163"/>
      <c r="G63" s="163"/>
      <c r="H63" s="163">
        <f>'将来負担比率（分子）の構造'!K$44</f>
        <v>1666</v>
      </c>
      <c r="I63" s="163"/>
      <c r="J63" s="163"/>
      <c r="K63" s="163">
        <f>'将来負担比率（分子）の構造'!L$44</f>
        <v>1483</v>
      </c>
      <c r="L63" s="163"/>
      <c r="M63" s="163"/>
      <c r="N63" s="163">
        <f>'将来負担比率（分子）の構造'!M$44</f>
        <v>2228</v>
      </c>
      <c r="O63" s="163"/>
      <c r="P63" s="163"/>
    </row>
    <row r="64" spans="1:16" x14ac:dyDescent="0.15">
      <c r="A64" s="163" t="s">
        <v>33</v>
      </c>
      <c r="B64" s="163">
        <f>'将来負担比率（分子）の構造'!I$43</f>
        <v>38575</v>
      </c>
      <c r="C64" s="163"/>
      <c r="D64" s="163"/>
      <c r="E64" s="163">
        <f>'将来負担比率（分子）の構造'!J$43</f>
        <v>37719</v>
      </c>
      <c r="F64" s="163"/>
      <c r="G64" s="163"/>
      <c r="H64" s="163">
        <f>'将来負担比率（分子）の構造'!K$43</f>
        <v>37060</v>
      </c>
      <c r="I64" s="163"/>
      <c r="J64" s="163"/>
      <c r="K64" s="163">
        <f>'将来負担比率（分子）の構造'!L$43</f>
        <v>32555</v>
      </c>
      <c r="L64" s="163"/>
      <c r="M64" s="163"/>
      <c r="N64" s="163">
        <f>'将来負担比率（分子）の構造'!M$43</f>
        <v>31400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84222</v>
      </c>
      <c r="C66" s="163"/>
      <c r="D66" s="163"/>
      <c r="E66" s="163">
        <f>'将来負担比率（分子）の構造'!J$41</f>
        <v>71655</v>
      </c>
      <c r="F66" s="163"/>
      <c r="G66" s="163"/>
      <c r="H66" s="163">
        <f>'将来負担比率（分子）の構造'!K$41</f>
        <v>71017</v>
      </c>
      <c r="I66" s="163"/>
      <c r="J66" s="163"/>
      <c r="K66" s="163">
        <f>'将来負担比率（分子）の構造'!L$41</f>
        <v>70945</v>
      </c>
      <c r="L66" s="163"/>
      <c r="M66" s="163"/>
      <c r="N66" s="163">
        <f>'将来負担比率（分子）の構造'!M$41</f>
        <v>67995</v>
      </c>
      <c r="O66" s="163"/>
      <c r="P66" s="163"/>
    </row>
    <row r="67" spans="1:16" x14ac:dyDescent="0.15">
      <c r="A67" s="163" t="s">
        <v>71</v>
      </c>
      <c r="B67" s="163" t="e">
        <f>NA()</f>
        <v>#N/A</v>
      </c>
      <c r="C67" s="163">
        <f>IF(ISNUMBER('将来負担比率（分子）の構造'!I$53), IF('将来負担比率（分子）の構造'!I$53 &lt; 0, 0, '将来負担比率（分子）の構造'!I$53), NA())</f>
        <v>281</v>
      </c>
      <c r="D67" s="163" t="e">
        <f>NA()</f>
        <v>#N/A</v>
      </c>
      <c r="E67" s="163" t="e">
        <f>NA()</f>
        <v>#N/A</v>
      </c>
      <c r="F67" s="163">
        <f>IF(ISNUMBER('将来負担比率（分子）の構造'!J$53), IF('将来負担比率（分子）の構造'!J$53 &lt; 0, 0, '将来負担比率（分子）の構造'!J$53), NA())</f>
        <v>13018</v>
      </c>
      <c r="G67" s="163" t="e">
        <f>NA()</f>
        <v>#N/A</v>
      </c>
      <c r="H67" s="163" t="e">
        <f>NA()</f>
        <v>#N/A</v>
      </c>
      <c r="I67" s="163">
        <f>IF(ISNUMBER('将来負担比率（分子）の構造'!K$53), IF('将来負担比率（分子）の構造'!K$53 &lt; 0, 0, '将来負担比率（分子）の構造'!K$53), NA())</f>
        <v>8667</v>
      </c>
      <c r="J67" s="163" t="e">
        <f>NA()</f>
        <v>#N/A</v>
      </c>
      <c r="K67" s="163" t="e">
        <f>NA()</f>
        <v>#N/A</v>
      </c>
      <c r="L67" s="163">
        <f>IF(ISNUMBER('将来負担比率（分子）の構造'!L$53), IF('将来負担比率（分子）の構造'!L$53 &lt; 0, 0, '将来負担比率（分子）の構造'!L$53), NA())</f>
        <v>5001</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8589</v>
      </c>
      <c r="C72" s="167">
        <f>基金残高に係る経年分析!G55</f>
        <v>8141</v>
      </c>
      <c r="D72" s="167">
        <f>基金残高に係る経年分析!H55</f>
        <v>6597</v>
      </c>
    </row>
    <row r="73" spans="1:16" x14ac:dyDescent="0.15">
      <c r="A73" s="166" t="s">
        <v>74</v>
      </c>
      <c r="B73" s="167">
        <f>基金残高に係る経年分析!F56</f>
        <v>2831</v>
      </c>
      <c r="C73" s="167">
        <f>基金残高に係る経年分析!G56</f>
        <v>1990</v>
      </c>
      <c r="D73" s="167">
        <f>基金残高に係る経年分析!H56</f>
        <v>1598</v>
      </c>
    </row>
    <row r="74" spans="1:16" x14ac:dyDescent="0.15">
      <c r="A74" s="166" t="s">
        <v>75</v>
      </c>
      <c r="B74" s="167">
        <f>基金残高に係る経年分析!F57</f>
        <v>22877</v>
      </c>
      <c r="C74" s="167">
        <f>基金残高に係る経年分析!G57</f>
        <v>25568</v>
      </c>
      <c r="D74" s="167">
        <f>基金残高に係る経年分析!H57</f>
        <v>29655</v>
      </c>
    </row>
  </sheetData>
  <sheetProtection algorithmName="SHA-512" hashValue="FgGOHYiV/pmHBdl7Iyyz43gotnZmucrafzhoZZlaI/x0G+aSm6NUIYTw40Dr844jyRzhKub8h2F4UAUWhrx44g==" saltValue="WMmKbBGLdI9362XUF/mA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18930117</v>
      </c>
      <c r="S5" s="613"/>
      <c r="T5" s="613"/>
      <c r="U5" s="613"/>
      <c r="V5" s="613"/>
      <c r="W5" s="613"/>
      <c r="X5" s="613"/>
      <c r="Y5" s="614"/>
      <c r="Z5" s="615">
        <v>22.4</v>
      </c>
      <c r="AA5" s="615"/>
      <c r="AB5" s="615"/>
      <c r="AC5" s="615"/>
      <c r="AD5" s="616">
        <v>17726790</v>
      </c>
      <c r="AE5" s="616"/>
      <c r="AF5" s="616"/>
      <c r="AG5" s="616"/>
      <c r="AH5" s="616"/>
      <c r="AI5" s="616"/>
      <c r="AJ5" s="616"/>
      <c r="AK5" s="616"/>
      <c r="AL5" s="617">
        <v>43.9</v>
      </c>
      <c r="AM5" s="618"/>
      <c r="AN5" s="618"/>
      <c r="AO5" s="619"/>
      <c r="AP5" s="609" t="s">
        <v>216</v>
      </c>
      <c r="AQ5" s="610"/>
      <c r="AR5" s="610"/>
      <c r="AS5" s="610"/>
      <c r="AT5" s="610"/>
      <c r="AU5" s="610"/>
      <c r="AV5" s="610"/>
      <c r="AW5" s="610"/>
      <c r="AX5" s="610"/>
      <c r="AY5" s="610"/>
      <c r="AZ5" s="610"/>
      <c r="BA5" s="610"/>
      <c r="BB5" s="610"/>
      <c r="BC5" s="610"/>
      <c r="BD5" s="610"/>
      <c r="BE5" s="610"/>
      <c r="BF5" s="611"/>
      <c r="BG5" s="623">
        <v>17696554</v>
      </c>
      <c r="BH5" s="624"/>
      <c r="BI5" s="624"/>
      <c r="BJ5" s="624"/>
      <c r="BK5" s="624"/>
      <c r="BL5" s="624"/>
      <c r="BM5" s="624"/>
      <c r="BN5" s="625"/>
      <c r="BO5" s="626">
        <v>93.5</v>
      </c>
      <c r="BP5" s="626"/>
      <c r="BQ5" s="626"/>
      <c r="BR5" s="626"/>
      <c r="BS5" s="627">
        <v>172731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775027</v>
      </c>
      <c r="S6" s="624"/>
      <c r="T6" s="624"/>
      <c r="U6" s="624"/>
      <c r="V6" s="624"/>
      <c r="W6" s="624"/>
      <c r="X6" s="624"/>
      <c r="Y6" s="625"/>
      <c r="Z6" s="626">
        <v>0.9</v>
      </c>
      <c r="AA6" s="626"/>
      <c r="AB6" s="626"/>
      <c r="AC6" s="626"/>
      <c r="AD6" s="627">
        <v>775027</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17696554</v>
      </c>
      <c r="BH6" s="624"/>
      <c r="BI6" s="624"/>
      <c r="BJ6" s="624"/>
      <c r="BK6" s="624"/>
      <c r="BL6" s="624"/>
      <c r="BM6" s="624"/>
      <c r="BN6" s="625"/>
      <c r="BO6" s="626">
        <v>93.5</v>
      </c>
      <c r="BP6" s="626"/>
      <c r="BQ6" s="626"/>
      <c r="BR6" s="626"/>
      <c r="BS6" s="627">
        <v>172731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367168</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367168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5652</v>
      </c>
      <c r="S7" s="624"/>
      <c r="T7" s="624"/>
      <c r="U7" s="624"/>
      <c r="V7" s="624"/>
      <c r="W7" s="624"/>
      <c r="X7" s="624"/>
      <c r="Y7" s="625"/>
      <c r="Z7" s="626">
        <v>0</v>
      </c>
      <c r="AA7" s="626"/>
      <c r="AB7" s="626"/>
      <c r="AC7" s="626"/>
      <c r="AD7" s="627">
        <v>5652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7017334</v>
      </c>
      <c r="BH7" s="624"/>
      <c r="BI7" s="624"/>
      <c r="BJ7" s="624"/>
      <c r="BK7" s="624"/>
      <c r="BL7" s="624"/>
      <c r="BM7" s="624"/>
      <c r="BN7" s="625"/>
      <c r="BO7" s="626">
        <v>37.1</v>
      </c>
      <c r="BP7" s="626"/>
      <c r="BQ7" s="626"/>
      <c r="BR7" s="626"/>
      <c r="BS7" s="627">
        <v>172731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10741692</v>
      </c>
      <c r="CS7" s="624"/>
      <c r="CT7" s="624"/>
      <c r="CU7" s="624"/>
      <c r="CV7" s="624"/>
      <c r="CW7" s="624"/>
      <c r="CX7" s="624"/>
      <c r="CY7" s="625"/>
      <c r="CZ7" s="626">
        <v>13.1</v>
      </c>
      <c r="DA7" s="626"/>
      <c r="DB7" s="626"/>
      <c r="DC7" s="626"/>
      <c r="DD7" s="632">
        <v>162452</v>
      </c>
      <c r="DE7" s="624"/>
      <c r="DF7" s="624"/>
      <c r="DG7" s="624"/>
      <c r="DH7" s="624"/>
      <c r="DI7" s="624"/>
      <c r="DJ7" s="624"/>
      <c r="DK7" s="624"/>
      <c r="DL7" s="624"/>
      <c r="DM7" s="624"/>
      <c r="DN7" s="624"/>
      <c r="DO7" s="624"/>
      <c r="DP7" s="625"/>
      <c r="DQ7" s="632">
        <v>7094494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96032</v>
      </c>
      <c r="S8" s="624"/>
      <c r="T8" s="624"/>
      <c r="U8" s="624"/>
      <c r="V8" s="624"/>
      <c r="W8" s="624"/>
      <c r="X8" s="624"/>
      <c r="Y8" s="625"/>
      <c r="Z8" s="626">
        <v>0.1</v>
      </c>
      <c r="AA8" s="626"/>
      <c r="AB8" s="626"/>
      <c r="AC8" s="626"/>
      <c r="AD8" s="627">
        <v>96032</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194880</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27506207</v>
      </c>
      <c r="CS8" s="624"/>
      <c r="CT8" s="624"/>
      <c r="CU8" s="624"/>
      <c r="CV8" s="624"/>
      <c r="CW8" s="624"/>
      <c r="CX8" s="624"/>
      <c r="CY8" s="625"/>
      <c r="CZ8" s="626">
        <v>33.4</v>
      </c>
      <c r="DA8" s="626"/>
      <c r="DB8" s="626"/>
      <c r="DC8" s="626"/>
      <c r="DD8" s="632">
        <v>1139631</v>
      </c>
      <c r="DE8" s="624"/>
      <c r="DF8" s="624"/>
      <c r="DG8" s="624"/>
      <c r="DH8" s="624"/>
      <c r="DI8" s="624"/>
      <c r="DJ8" s="624"/>
      <c r="DK8" s="624"/>
      <c r="DL8" s="624"/>
      <c r="DM8" s="624"/>
      <c r="DN8" s="624"/>
      <c r="DO8" s="624"/>
      <c r="DP8" s="625"/>
      <c r="DQ8" s="632">
        <v>15420577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127906</v>
      </c>
      <c r="S9" s="624"/>
      <c r="T9" s="624"/>
      <c r="U9" s="624"/>
      <c r="V9" s="624"/>
      <c r="W9" s="624"/>
      <c r="X9" s="624"/>
      <c r="Y9" s="625"/>
      <c r="Z9" s="626">
        <v>0.2</v>
      </c>
      <c r="AA9" s="626"/>
      <c r="AB9" s="626"/>
      <c r="AC9" s="626"/>
      <c r="AD9" s="627">
        <v>127906</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5580262</v>
      </c>
      <c r="BH9" s="624"/>
      <c r="BI9" s="624"/>
      <c r="BJ9" s="624"/>
      <c r="BK9" s="624"/>
      <c r="BL9" s="624"/>
      <c r="BM9" s="624"/>
      <c r="BN9" s="625"/>
      <c r="BO9" s="626">
        <v>29.5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7934540</v>
      </c>
      <c r="CS9" s="624"/>
      <c r="CT9" s="624"/>
      <c r="CU9" s="624"/>
      <c r="CV9" s="624"/>
      <c r="CW9" s="624"/>
      <c r="CX9" s="624"/>
      <c r="CY9" s="625"/>
      <c r="CZ9" s="626">
        <v>9.6</v>
      </c>
      <c r="DA9" s="626"/>
      <c r="DB9" s="626"/>
      <c r="DC9" s="626"/>
      <c r="DD9" s="632">
        <v>382680</v>
      </c>
      <c r="DE9" s="624"/>
      <c r="DF9" s="624"/>
      <c r="DG9" s="624"/>
      <c r="DH9" s="624"/>
      <c r="DI9" s="624"/>
      <c r="DJ9" s="624"/>
      <c r="DK9" s="624"/>
      <c r="DL9" s="624"/>
      <c r="DM9" s="624"/>
      <c r="DN9" s="624"/>
      <c r="DO9" s="624"/>
      <c r="DP9" s="625"/>
      <c r="DQ9" s="632">
        <v>6294905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429432</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73660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60585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3685700</v>
      </c>
      <c r="S11" s="624"/>
      <c r="T11" s="624"/>
      <c r="U11" s="624"/>
      <c r="V11" s="624"/>
      <c r="W11" s="624"/>
      <c r="X11" s="624"/>
      <c r="Y11" s="625"/>
      <c r="Z11" s="628">
        <v>4.4000000000000004</v>
      </c>
      <c r="AA11" s="629"/>
      <c r="AB11" s="629"/>
      <c r="AC11" s="635"/>
      <c r="AD11" s="632">
        <v>3685700</v>
      </c>
      <c r="AE11" s="624"/>
      <c r="AF11" s="624"/>
      <c r="AG11" s="624"/>
      <c r="AH11" s="624"/>
      <c r="AI11" s="624"/>
      <c r="AJ11" s="624"/>
      <c r="AK11" s="625"/>
      <c r="AL11" s="628">
        <v>9.1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812760</v>
      </c>
      <c r="BH11" s="624"/>
      <c r="BI11" s="624"/>
      <c r="BJ11" s="624"/>
      <c r="BK11" s="624"/>
      <c r="BL11" s="624"/>
      <c r="BM11" s="624"/>
      <c r="BN11" s="625"/>
      <c r="BO11" s="626">
        <v>4.3</v>
      </c>
      <c r="BP11" s="626"/>
      <c r="BQ11" s="626"/>
      <c r="BR11" s="626"/>
      <c r="BS11" s="627">
        <v>172731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2119457</v>
      </c>
      <c r="CS11" s="624"/>
      <c r="CT11" s="624"/>
      <c r="CU11" s="624"/>
      <c r="CV11" s="624"/>
      <c r="CW11" s="624"/>
      <c r="CX11" s="624"/>
      <c r="CY11" s="625"/>
      <c r="CZ11" s="626">
        <v>2.6</v>
      </c>
      <c r="DA11" s="626"/>
      <c r="DB11" s="626"/>
      <c r="DC11" s="626"/>
      <c r="DD11" s="632">
        <v>879818</v>
      </c>
      <c r="DE11" s="624"/>
      <c r="DF11" s="624"/>
      <c r="DG11" s="624"/>
      <c r="DH11" s="624"/>
      <c r="DI11" s="624"/>
      <c r="DJ11" s="624"/>
      <c r="DK11" s="624"/>
      <c r="DL11" s="624"/>
      <c r="DM11" s="624"/>
      <c r="DN11" s="624"/>
      <c r="DO11" s="624"/>
      <c r="DP11" s="625"/>
      <c r="DQ11" s="632">
        <v>1010114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8918509</v>
      </c>
      <c r="BH12" s="624"/>
      <c r="BI12" s="624"/>
      <c r="BJ12" s="624"/>
      <c r="BK12" s="624"/>
      <c r="BL12" s="624"/>
      <c r="BM12" s="624"/>
      <c r="BN12" s="625"/>
      <c r="BO12" s="626">
        <v>47.1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2069106</v>
      </c>
      <c r="CS12" s="624"/>
      <c r="CT12" s="624"/>
      <c r="CU12" s="624"/>
      <c r="CV12" s="624"/>
      <c r="CW12" s="624"/>
      <c r="CX12" s="624"/>
      <c r="CY12" s="625"/>
      <c r="CZ12" s="626">
        <v>2.5</v>
      </c>
      <c r="DA12" s="626"/>
      <c r="DB12" s="626"/>
      <c r="DC12" s="626"/>
      <c r="DD12" s="632">
        <v>335090</v>
      </c>
      <c r="DE12" s="624"/>
      <c r="DF12" s="624"/>
      <c r="DG12" s="624"/>
      <c r="DH12" s="624"/>
      <c r="DI12" s="624"/>
      <c r="DJ12" s="624"/>
      <c r="DK12" s="624"/>
      <c r="DL12" s="624"/>
      <c r="DM12" s="624"/>
      <c r="DN12" s="624"/>
      <c r="DO12" s="624"/>
      <c r="DP12" s="625"/>
      <c r="DQ12" s="632">
        <v>1053386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8875570</v>
      </c>
      <c r="BH13" s="624"/>
      <c r="BI13" s="624"/>
      <c r="BJ13" s="624"/>
      <c r="BK13" s="624"/>
      <c r="BL13" s="624"/>
      <c r="BM13" s="624"/>
      <c r="BN13" s="625"/>
      <c r="BO13" s="626">
        <v>46.9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12106418</v>
      </c>
      <c r="CS13" s="624"/>
      <c r="CT13" s="624"/>
      <c r="CU13" s="624"/>
      <c r="CV13" s="624"/>
      <c r="CW13" s="624"/>
      <c r="CX13" s="624"/>
      <c r="CY13" s="625"/>
      <c r="CZ13" s="626">
        <v>14.7</v>
      </c>
      <c r="DA13" s="626"/>
      <c r="DB13" s="626"/>
      <c r="DC13" s="626"/>
      <c r="DD13" s="632">
        <v>2901000</v>
      </c>
      <c r="DE13" s="624"/>
      <c r="DF13" s="624"/>
      <c r="DG13" s="624"/>
      <c r="DH13" s="624"/>
      <c r="DI13" s="624"/>
      <c r="DJ13" s="624"/>
      <c r="DK13" s="624"/>
      <c r="DL13" s="624"/>
      <c r="DM13" s="624"/>
      <c r="DN13" s="624"/>
      <c r="DO13" s="624"/>
      <c r="DP13" s="625"/>
      <c r="DQ13" s="632">
        <v>4398869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496108</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3377290</v>
      </c>
      <c r="CS14" s="624"/>
      <c r="CT14" s="624"/>
      <c r="CU14" s="624"/>
      <c r="CV14" s="624"/>
      <c r="CW14" s="624"/>
      <c r="CX14" s="624"/>
      <c r="CY14" s="625"/>
      <c r="CZ14" s="626">
        <v>4.0999999999999996</v>
      </c>
      <c r="DA14" s="626"/>
      <c r="DB14" s="626"/>
      <c r="DC14" s="626"/>
      <c r="DD14" s="632">
        <v>272173</v>
      </c>
      <c r="DE14" s="624"/>
      <c r="DF14" s="624"/>
      <c r="DG14" s="624"/>
      <c r="DH14" s="624"/>
      <c r="DI14" s="624"/>
      <c r="DJ14" s="624"/>
      <c r="DK14" s="624"/>
      <c r="DL14" s="624"/>
      <c r="DM14" s="624"/>
      <c r="DN14" s="624"/>
      <c r="DO14" s="624"/>
      <c r="DP14" s="625"/>
      <c r="DQ14" s="632">
        <v>2996423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93796</v>
      </c>
      <c r="S15" s="624"/>
      <c r="T15" s="624"/>
      <c r="U15" s="624"/>
      <c r="V15" s="624"/>
      <c r="W15" s="624"/>
      <c r="X15" s="624"/>
      <c r="Y15" s="625"/>
      <c r="Z15" s="626">
        <v>0.1</v>
      </c>
      <c r="AA15" s="626"/>
      <c r="AB15" s="626"/>
      <c r="AC15" s="626"/>
      <c r="AD15" s="627">
        <v>93796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1264603</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9319249</v>
      </c>
      <c r="CS15" s="624"/>
      <c r="CT15" s="624"/>
      <c r="CU15" s="624"/>
      <c r="CV15" s="624"/>
      <c r="CW15" s="624"/>
      <c r="CX15" s="624"/>
      <c r="CY15" s="625"/>
      <c r="CZ15" s="626">
        <v>11.3</v>
      </c>
      <c r="DA15" s="626"/>
      <c r="DB15" s="626"/>
      <c r="DC15" s="626"/>
      <c r="DD15" s="632">
        <v>2077168</v>
      </c>
      <c r="DE15" s="624"/>
      <c r="DF15" s="624"/>
      <c r="DG15" s="624"/>
      <c r="DH15" s="624"/>
      <c r="DI15" s="624"/>
      <c r="DJ15" s="624"/>
      <c r="DK15" s="624"/>
      <c r="DL15" s="624"/>
      <c r="DM15" s="624"/>
      <c r="DN15" s="624"/>
      <c r="DO15" s="624"/>
      <c r="DP15" s="625"/>
      <c r="DQ15" s="632">
        <v>6410068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373996</v>
      </c>
      <c r="S16" s="624"/>
      <c r="T16" s="624"/>
      <c r="U16" s="624"/>
      <c r="V16" s="624"/>
      <c r="W16" s="624"/>
      <c r="X16" s="624"/>
      <c r="Y16" s="625"/>
      <c r="Z16" s="626">
        <v>0.4</v>
      </c>
      <c r="AA16" s="626"/>
      <c r="AB16" s="626"/>
      <c r="AC16" s="626"/>
      <c r="AD16" s="627">
        <v>373996</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203112</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14246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733291</v>
      </c>
      <c r="S17" s="624"/>
      <c r="T17" s="624"/>
      <c r="U17" s="624"/>
      <c r="V17" s="624"/>
      <c r="W17" s="624"/>
      <c r="X17" s="624"/>
      <c r="Y17" s="625"/>
      <c r="Z17" s="626">
        <v>0.9</v>
      </c>
      <c r="AA17" s="626"/>
      <c r="AB17" s="626"/>
      <c r="AC17" s="626"/>
      <c r="AD17" s="627">
        <v>733291</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6468971</v>
      </c>
      <c r="CS17" s="624"/>
      <c r="CT17" s="624"/>
      <c r="CU17" s="624"/>
      <c r="CV17" s="624"/>
      <c r="CW17" s="624"/>
      <c r="CX17" s="624"/>
      <c r="CY17" s="625"/>
      <c r="CZ17" s="626">
        <v>7.9</v>
      </c>
      <c r="DA17" s="626"/>
      <c r="DB17" s="626"/>
      <c r="DC17" s="626"/>
      <c r="DD17" s="632" t="s">
        <v>122</v>
      </c>
      <c r="DE17" s="624"/>
      <c r="DF17" s="624"/>
      <c r="DG17" s="624"/>
      <c r="DH17" s="624"/>
      <c r="DI17" s="624"/>
      <c r="DJ17" s="624"/>
      <c r="DK17" s="624"/>
      <c r="DL17" s="624"/>
      <c r="DM17" s="624"/>
      <c r="DN17" s="624"/>
      <c r="DO17" s="624"/>
      <c r="DP17" s="625"/>
      <c r="DQ17" s="632">
        <v>5968095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167122</v>
      </c>
      <c r="S18" s="624"/>
      <c r="T18" s="624"/>
      <c r="U18" s="624"/>
      <c r="V18" s="624"/>
      <c r="W18" s="624"/>
      <c r="X18" s="624"/>
      <c r="Y18" s="625"/>
      <c r="Z18" s="626">
        <v>0.2</v>
      </c>
      <c r="AA18" s="626"/>
      <c r="AB18" s="626"/>
      <c r="AC18" s="626"/>
      <c r="AD18" s="627">
        <v>167122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551973</v>
      </c>
      <c r="S19" s="624"/>
      <c r="T19" s="624"/>
      <c r="U19" s="624"/>
      <c r="V19" s="624"/>
      <c r="W19" s="624"/>
      <c r="X19" s="624"/>
      <c r="Y19" s="625"/>
      <c r="Z19" s="626">
        <v>0.7</v>
      </c>
      <c r="AA19" s="626"/>
      <c r="AB19" s="626"/>
      <c r="AC19" s="626"/>
      <c r="AD19" s="627">
        <v>551973</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1233563</v>
      </c>
      <c r="BH19" s="624"/>
      <c r="BI19" s="624"/>
      <c r="BJ19" s="624"/>
      <c r="BK19" s="624"/>
      <c r="BL19" s="624"/>
      <c r="BM19" s="624"/>
      <c r="BN19" s="625"/>
      <c r="BO19" s="626">
        <v>6.5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14196</v>
      </c>
      <c r="S20" s="624"/>
      <c r="T20" s="624"/>
      <c r="U20" s="624"/>
      <c r="V20" s="624"/>
      <c r="W20" s="624"/>
      <c r="X20" s="624"/>
      <c r="Y20" s="625"/>
      <c r="Z20" s="626">
        <v>0</v>
      </c>
      <c r="AA20" s="626"/>
      <c r="AB20" s="626"/>
      <c r="AC20" s="626"/>
      <c r="AD20" s="627">
        <v>14196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1233563</v>
      </c>
      <c r="BH20" s="624"/>
      <c r="BI20" s="624"/>
      <c r="BJ20" s="624"/>
      <c r="BK20" s="624"/>
      <c r="BL20" s="624"/>
      <c r="BM20" s="624"/>
      <c r="BN20" s="625"/>
      <c r="BO20" s="626">
        <v>6.5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82286870</v>
      </c>
      <c r="CS20" s="624"/>
      <c r="CT20" s="624"/>
      <c r="CU20" s="624"/>
      <c r="CV20" s="624"/>
      <c r="CW20" s="624"/>
      <c r="CX20" s="624"/>
      <c r="CY20" s="625"/>
      <c r="CZ20" s="626">
        <v>100</v>
      </c>
      <c r="DA20" s="626"/>
      <c r="DB20" s="626"/>
      <c r="DC20" s="626"/>
      <c r="DD20" s="632">
        <v>8150012</v>
      </c>
      <c r="DE20" s="624"/>
      <c r="DF20" s="624"/>
      <c r="DG20" s="624"/>
      <c r="DH20" s="624"/>
      <c r="DI20" s="624"/>
      <c r="DJ20" s="624"/>
      <c r="DK20" s="624"/>
      <c r="DL20" s="624"/>
      <c r="DM20" s="624"/>
      <c r="DN20" s="624"/>
      <c r="DO20" s="624"/>
      <c r="DP20" s="625"/>
      <c r="DQ20" s="632">
        <v>51088930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19738896</v>
      </c>
      <c r="S21" s="624"/>
      <c r="T21" s="624"/>
      <c r="U21" s="624"/>
      <c r="V21" s="624"/>
      <c r="W21" s="624"/>
      <c r="X21" s="624"/>
      <c r="Y21" s="625"/>
      <c r="Z21" s="626">
        <v>23.4</v>
      </c>
      <c r="AA21" s="626"/>
      <c r="AB21" s="626"/>
      <c r="AC21" s="626"/>
      <c r="AD21" s="627">
        <v>16398520</v>
      </c>
      <c r="AE21" s="627"/>
      <c r="AF21" s="627"/>
      <c r="AG21" s="627"/>
      <c r="AH21" s="627"/>
      <c r="AI21" s="627"/>
      <c r="AJ21" s="627"/>
      <c r="AK21" s="627"/>
      <c r="AL21" s="628">
        <v>40.6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30236</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16398520</v>
      </c>
      <c r="S22" s="624"/>
      <c r="T22" s="624"/>
      <c r="U22" s="624"/>
      <c r="V22" s="624"/>
      <c r="W22" s="624"/>
      <c r="X22" s="624"/>
      <c r="Y22" s="625"/>
      <c r="Z22" s="626">
        <v>19.399999999999999</v>
      </c>
      <c r="AA22" s="626"/>
      <c r="AB22" s="626"/>
      <c r="AC22" s="626"/>
      <c r="AD22" s="627">
        <v>16398520</v>
      </c>
      <c r="AE22" s="627"/>
      <c r="AF22" s="627"/>
      <c r="AG22" s="627"/>
      <c r="AH22" s="627"/>
      <c r="AI22" s="627"/>
      <c r="AJ22" s="627"/>
      <c r="AK22" s="627"/>
      <c r="AL22" s="628">
        <v>40.6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1929594</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1203327</v>
      </c>
      <c r="BH23" s="624"/>
      <c r="BI23" s="624"/>
      <c r="BJ23" s="624"/>
      <c r="BK23" s="624"/>
      <c r="BL23" s="624"/>
      <c r="BM23" s="624"/>
      <c r="BN23" s="625"/>
      <c r="BO23" s="626">
        <v>6.4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1410782</v>
      </c>
      <c r="S24" s="624"/>
      <c r="T24" s="624"/>
      <c r="U24" s="624"/>
      <c r="V24" s="624"/>
      <c r="W24" s="624"/>
      <c r="X24" s="624"/>
      <c r="Y24" s="625"/>
      <c r="Z24" s="626">
        <v>1.7</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34138452</v>
      </c>
      <c r="CS24" s="613"/>
      <c r="CT24" s="613"/>
      <c r="CU24" s="613"/>
      <c r="CV24" s="613"/>
      <c r="CW24" s="613"/>
      <c r="CX24" s="613"/>
      <c r="CY24" s="614"/>
      <c r="CZ24" s="617">
        <v>41.5</v>
      </c>
      <c r="DA24" s="618"/>
      <c r="DB24" s="618"/>
      <c r="DC24" s="634"/>
      <c r="DD24" s="658">
        <v>23230166</v>
      </c>
      <c r="DE24" s="613"/>
      <c r="DF24" s="613"/>
      <c r="DG24" s="613"/>
      <c r="DH24" s="613"/>
      <c r="DI24" s="613"/>
      <c r="DJ24" s="613"/>
      <c r="DK24" s="614"/>
      <c r="DL24" s="658">
        <v>20139005</v>
      </c>
      <c r="DM24" s="613"/>
      <c r="DN24" s="613"/>
      <c r="DO24" s="613"/>
      <c r="DP24" s="613"/>
      <c r="DQ24" s="613"/>
      <c r="DR24" s="613"/>
      <c r="DS24" s="613"/>
      <c r="DT24" s="613"/>
      <c r="DU24" s="613"/>
      <c r="DV24" s="614"/>
      <c r="DW24" s="617">
        <v>49.7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44560413</v>
      </c>
      <c r="S25" s="624"/>
      <c r="T25" s="624"/>
      <c r="U25" s="624"/>
      <c r="V25" s="624"/>
      <c r="W25" s="624"/>
      <c r="X25" s="624"/>
      <c r="Y25" s="625"/>
      <c r="Z25" s="626">
        <v>52.7</v>
      </c>
      <c r="AA25" s="626"/>
      <c r="AB25" s="626"/>
      <c r="AC25" s="626"/>
      <c r="AD25" s="627">
        <v>40016710</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11917088</v>
      </c>
      <c r="CS25" s="655"/>
      <c r="CT25" s="655"/>
      <c r="CU25" s="655"/>
      <c r="CV25" s="655"/>
      <c r="CW25" s="655"/>
      <c r="CX25" s="655"/>
      <c r="CY25" s="656"/>
      <c r="CZ25" s="628">
        <v>14.5</v>
      </c>
      <c r="DA25" s="653"/>
      <c r="DB25" s="653"/>
      <c r="DC25" s="657"/>
      <c r="DD25" s="632">
        <v>10895638</v>
      </c>
      <c r="DE25" s="655"/>
      <c r="DF25" s="655"/>
      <c r="DG25" s="655"/>
      <c r="DH25" s="655"/>
      <c r="DI25" s="655"/>
      <c r="DJ25" s="655"/>
      <c r="DK25" s="656"/>
      <c r="DL25" s="632">
        <v>9816257</v>
      </c>
      <c r="DM25" s="655"/>
      <c r="DN25" s="655"/>
      <c r="DO25" s="655"/>
      <c r="DP25" s="655"/>
      <c r="DQ25" s="655"/>
      <c r="DR25" s="655"/>
      <c r="DS25" s="655"/>
      <c r="DT25" s="655"/>
      <c r="DU25" s="655"/>
      <c r="DV25" s="656"/>
      <c r="DW25" s="628">
        <v>24.2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13177</v>
      </c>
      <c r="S26" s="624"/>
      <c r="T26" s="624"/>
      <c r="U26" s="624"/>
      <c r="V26" s="624"/>
      <c r="W26" s="624"/>
      <c r="X26" s="624"/>
      <c r="Y26" s="625"/>
      <c r="Z26" s="626">
        <v>0</v>
      </c>
      <c r="AA26" s="626"/>
      <c r="AB26" s="626"/>
      <c r="AC26" s="626"/>
      <c r="AD26" s="627">
        <v>13177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7169125</v>
      </c>
      <c r="CS26" s="624"/>
      <c r="CT26" s="624"/>
      <c r="CU26" s="624"/>
      <c r="CV26" s="624"/>
      <c r="CW26" s="624"/>
      <c r="CX26" s="624"/>
      <c r="CY26" s="625"/>
      <c r="CZ26" s="628">
        <v>8.6999999999999993</v>
      </c>
      <c r="DA26" s="653"/>
      <c r="DB26" s="653"/>
      <c r="DC26" s="657"/>
      <c r="DD26" s="632">
        <v>6628088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373543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18930117</v>
      </c>
      <c r="BH27" s="624"/>
      <c r="BI27" s="624"/>
      <c r="BJ27" s="624"/>
      <c r="BK27" s="624"/>
      <c r="BL27" s="624"/>
      <c r="BM27" s="624"/>
      <c r="BN27" s="625"/>
      <c r="BO27" s="626">
        <v>100</v>
      </c>
      <c r="BP27" s="626"/>
      <c r="BQ27" s="626"/>
      <c r="BR27" s="626"/>
      <c r="BS27" s="627">
        <v>172731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15752393</v>
      </c>
      <c r="CS27" s="655"/>
      <c r="CT27" s="655"/>
      <c r="CU27" s="655"/>
      <c r="CV27" s="655"/>
      <c r="CW27" s="655"/>
      <c r="CX27" s="655"/>
      <c r="CY27" s="656"/>
      <c r="CZ27" s="628">
        <v>19.100000000000001</v>
      </c>
      <c r="DA27" s="653"/>
      <c r="DB27" s="653"/>
      <c r="DC27" s="657"/>
      <c r="DD27" s="632">
        <v>6366433</v>
      </c>
      <c r="DE27" s="655"/>
      <c r="DF27" s="655"/>
      <c r="DG27" s="655"/>
      <c r="DH27" s="655"/>
      <c r="DI27" s="655"/>
      <c r="DJ27" s="655"/>
      <c r="DK27" s="656"/>
      <c r="DL27" s="632">
        <v>4381299</v>
      </c>
      <c r="DM27" s="655"/>
      <c r="DN27" s="655"/>
      <c r="DO27" s="655"/>
      <c r="DP27" s="655"/>
      <c r="DQ27" s="655"/>
      <c r="DR27" s="655"/>
      <c r="DS27" s="655"/>
      <c r="DT27" s="655"/>
      <c r="DU27" s="655"/>
      <c r="DV27" s="656"/>
      <c r="DW27" s="628">
        <v>10.8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1461032</v>
      </c>
      <c r="S28" s="624"/>
      <c r="T28" s="624"/>
      <c r="U28" s="624"/>
      <c r="V28" s="624"/>
      <c r="W28" s="624"/>
      <c r="X28" s="624"/>
      <c r="Y28" s="625"/>
      <c r="Z28" s="626">
        <v>1.7</v>
      </c>
      <c r="AA28" s="626"/>
      <c r="AB28" s="626"/>
      <c r="AC28" s="626"/>
      <c r="AD28" s="627">
        <v>40543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6468971</v>
      </c>
      <c r="CS28" s="624"/>
      <c r="CT28" s="624"/>
      <c r="CU28" s="624"/>
      <c r="CV28" s="624"/>
      <c r="CW28" s="624"/>
      <c r="CX28" s="624"/>
      <c r="CY28" s="625"/>
      <c r="CZ28" s="628">
        <v>7.9</v>
      </c>
      <c r="DA28" s="653"/>
      <c r="DB28" s="653"/>
      <c r="DC28" s="657"/>
      <c r="DD28" s="632">
        <v>5968095</v>
      </c>
      <c r="DE28" s="624"/>
      <c r="DF28" s="624"/>
      <c r="DG28" s="624"/>
      <c r="DH28" s="624"/>
      <c r="DI28" s="624"/>
      <c r="DJ28" s="624"/>
      <c r="DK28" s="625"/>
      <c r="DL28" s="632">
        <v>5941449</v>
      </c>
      <c r="DM28" s="624"/>
      <c r="DN28" s="624"/>
      <c r="DO28" s="624"/>
      <c r="DP28" s="624"/>
      <c r="DQ28" s="624"/>
      <c r="DR28" s="624"/>
      <c r="DS28" s="624"/>
      <c r="DT28" s="624"/>
      <c r="DU28" s="624"/>
      <c r="DV28" s="625"/>
      <c r="DW28" s="628">
        <v>14.7</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104011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6468971</v>
      </c>
      <c r="CS29" s="655"/>
      <c r="CT29" s="655"/>
      <c r="CU29" s="655"/>
      <c r="CV29" s="655"/>
      <c r="CW29" s="655"/>
      <c r="CX29" s="655"/>
      <c r="CY29" s="656"/>
      <c r="CZ29" s="628">
        <v>7.9</v>
      </c>
      <c r="DA29" s="653"/>
      <c r="DB29" s="653"/>
      <c r="DC29" s="657"/>
      <c r="DD29" s="632">
        <v>5968095</v>
      </c>
      <c r="DE29" s="655"/>
      <c r="DF29" s="655"/>
      <c r="DG29" s="655"/>
      <c r="DH29" s="655"/>
      <c r="DI29" s="655"/>
      <c r="DJ29" s="655"/>
      <c r="DK29" s="656"/>
      <c r="DL29" s="632">
        <v>5941449</v>
      </c>
      <c r="DM29" s="655"/>
      <c r="DN29" s="655"/>
      <c r="DO29" s="655"/>
      <c r="DP29" s="655"/>
      <c r="DQ29" s="655"/>
      <c r="DR29" s="655"/>
      <c r="DS29" s="655"/>
      <c r="DT29" s="655"/>
      <c r="DU29" s="655"/>
      <c r="DV29" s="656"/>
      <c r="DW29" s="628">
        <v>14.7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17344415</v>
      </c>
      <c r="S30" s="624"/>
      <c r="T30" s="624"/>
      <c r="U30" s="624"/>
      <c r="V30" s="624"/>
      <c r="W30" s="624"/>
      <c r="X30" s="624"/>
      <c r="Y30" s="625"/>
      <c r="Z30" s="626">
        <v>20.5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6180439</v>
      </c>
      <c r="CS30" s="624"/>
      <c r="CT30" s="624"/>
      <c r="CU30" s="624"/>
      <c r="CV30" s="624"/>
      <c r="CW30" s="624"/>
      <c r="CX30" s="624"/>
      <c r="CY30" s="625"/>
      <c r="CZ30" s="628">
        <v>7.5</v>
      </c>
      <c r="DA30" s="653"/>
      <c r="DB30" s="653"/>
      <c r="DC30" s="657"/>
      <c r="DD30" s="632">
        <v>5681077</v>
      </c>
      <c r="DE30" s="624"/>
      <c r="DF30" s="624"/>
      <c r="DG30" s="624"/>
      <c r="DH30" s="624"/>
      <c r="DI30" s="624"/>
      <c r="DJ30" s="624"/>
      <c r="DK30" s="625"/>
      <c r="DL30" s="632">
        <v>5656919</v>
      </c>
      <c r="DM30" s="624"/>
      <c r="DN30" s="624"/>
      <c r="DO30" s="624"/>
      <c r="DP30" s="624"/>
      <c r="DQ30" s="624"/>
      <c r="DR30" s="624"/>
      <c r="DS30" s="624"/>
      <c r="DT30" s="624"/>
      <c r="DU30" s="624"/>
      <c r="DV30" s="625"/>
      <c r="DW30" s="628">
        <v>14</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98.8</v>
      </c>
      <c r="BH31" s="667"/>
      <c r="BI31" s="667"/>
      <c r="BJ31" s="667"/>
      <c r="BK31" s="667"/>
      <c r="BL31" s="667"/>
      <c r="BM31" s="618">
        <v>97.3</v>
      </c>
      <c r="BN31" s="667"/>
      <c r="BO31" s="667"/>
      <c r="BP31" s="667"/>
      <c r="BQ31" s="668"/>
      <c r="BR31" s="679">
        <v>99</v>
      </c>
      <c r="BS31" s="667"/>
      <c r="BT31" s="667"/>
      <c r="BU31" s="667"/>
      <c r="BV31" s="667"/>
      <c r="BW31" s="667"/>
      <c r="BX31" s="618">
        <v>97.4</v>
      </c>
      <c r="BY31" s="667"/>
      <c r="BZ31" s="667"/>
      <c r="CA31" s="667"/>
      <c r="CB31" s="668"/>
      <c r="CD31" s="661"/>
      <c r="CE31" s="662"/>
      <c r="CF31" s="620" t="s">
        <v>300</v>
      </c>
      <c r="CG31" s="621"/>
      <c r="CH31" s="621"/>
      <c r="CI31" s="621"/>
      <c r="CJ31" s="621"/>
      <c r="CK31" s="621"/>
      <c r="CL31" s="621"/>
      <c r="CM31" s="621"/>
      <c r="CN31" s="621"/>
      <c r="CO31" s="621"/>
      <c r="CP31" s="621"/>
      <c r="CQ31" s="622"/>
      <c r="CR31" s="623">
        <v>288532</v>
      </c>
      <c r="CS31" s="655"/>
      <c r="CT31" s="655"/>
      <c r="CU31" s="655"/>
      <c r="CV31" s="655"/>
      <c r="CW31" s="655"/>
      <c r="CX31" s="655"/>
      <c r="CY31" s="656"/>
      <c r="CZ31" s="628">
        <v>0.4</v>
      </c>
      <c r="DA31" s="653"/>
      <c r="DB31" s="653"/>
      <c r="DC31" s="657"/>
      <c r="DD31" s="632">
        <v>287018</v>
      </c>
      <c r="DE31" s="655"/>
      <c r="DF31" s="655"/>
      <c r="DG31" s="655"/>
      <c r="DH31" s="655"/>
      <c r="DI31" s="655"/>
      <c r="DJ31" s="655"/>
      <c r="DK31" s="656"/>
      <c r="DL31" s="632">
        <v>284530</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4690842</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98.8</v>
      </c>
      <c r="BH32" s="655"/>
      <c r="BI32" s="655"/>
      <c r="BJ32" s="655"/>
      <c r="BK32" s="655"/>
      <c r="BL32" s="655"/>
      <c r="BM32" s="629">
        <v>97</v>
      </c>
      <c r="BN32" s="655"/>
      <c r="BO32" s="655"/>
      <c r="BP32" s="655"/>
      <c r="BQ32" s="678"/>
      <c r="BR32" s="680">
        <v>98.9</v>
      </c>
      <c r="BS32" s="655"/>
      <c r="BT32" s="655"/>
      <c r="BU32" s="655"/>
      <c r="BV32" s="655"/>
      <c r="BW32" s="655"/>
      <c r="BX32" s="629">
        <v>97.3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793324</v>
      </c>
      <c r="S33" s="624"/>
      <c r="T33" s="624"/>
      <c r="U33" s="624"/>
      <c r="V33" s="624"/>
      <c r="W33" s="624"/>
      <c r="X33" s="624"/>
      <c r="Y33" s="625"/>
      <c r="Z33" s="626">
        <v>0.9</v>
      </c>
      <c r="AA33" s="626"/>
      <c r="AB33" s="626"/>
      <c r="AC33" s="626"/>
      <c r="AD33" s="627">
        <v>106209</v>
      </c>
      <c r="AE33" s="627"/>
      <c r="AF33" s="627"/>
      <c r="AG33" s="627"/>
      <c r="AH33" s="627"/>
      <c r="AI33" s="627"/>
      <c r="AJ33" s="627"/>
      <c r="AK33" s="627"/>
      <c r="AL33" s="628">
        <v>0.3</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98.7</v>
      </c>
      <c r="BH33" s="682"/>
      <c r="BI33" s="682"/>
      <c r="BJ33" s="682"/>
      <c r="BK33" s="682"/>
      <c r="BL33" s="682"/>
      <c r="BM33" s="683">
        <v>97.2</v>
      </c>
      <c r="BN33" s="682"/>
      <c r="BO33" s="682"/>
      <c r="BP33" s="682"/>
      <c r="BQ33" s="684"/>
      <c r="BR33" s="681">
        <v>99</v>
      </c>
      <c r="BS33" s="682"/>
      <c r="BT33" s="682"/>
      <c r="BU33" s="682"/>
      <c r="BV33" s="682"/>
      <c r="BW33" s="682"/>
      <c r="BX33" s="683">
        <v>97.3</v>
      </c>
      <c r="BY33" s="682"/>
      <c r="BZ33" s="682"/>
      <c r="CA33" s="682"/>
      <c r="CB33" s="684"/>
      <c r="CD33" s="620" t="s">
        <v>307</v>
      </c>
      <c r="CE33" s="621"/>
      <c r="CF33" s="621"/>
      <c r="CG33" s="621"/>
      <c r="CH33" s="621"/>
      <c r="CI33" s="621"/>
      <c r="CJ33" s="621"/>
      <c r="CK33" s="621"/>
      <c r="CL33" s="621"/>
      <c r="CM33" s="621"/>
      <c r="CN33" s="621"/>
      <c r="CO33" s="621"/>
      <c r="CP33" s="621"/>
      <c r="CQ33" s="622"/>
      <c r="CR33" s="623">
        <v>39795294</v>
      </c>
      <c r="CS33" s="655"/>
      <c r="CT33" s="655"/>
      <c r="CU33" s="655"/>
      <c r="CV33" s="655"/>
      <c r="CW33" s="655"/>
      <c r="CX33" s="655"/>
      <c r="CY33" s="656"/>
      <c r="CZ33" s="628">
        <v>48.4</v>
      </c>
      <c r="DA33" s="653"/>
      <c r="DB33" s="653"/>
      <c r="DC33" s="657"/>
      <c r="DD33" s="632">
        <v>25822666</v>
      </c>
      <c r="DE33" s="655"/>
      <c r="DF33" s="655"/>
      <c r="DG33" s="655"/>
      <c r="DH33" s="655"/>
      <c r="DI33" s="655"/>
      <c r="DJ33" s="655"/>
      <c r="DK33" s="656"/>
      <c r="DL33" s="632">
        <v>20315176</v>
      </c>
      <c r="DM33" s="655"/>
      <c r="DN33" s="655"/>
      <c r="DO33" s="655"/>
      <c r="DP33" s="655"/>
      <c r="DQ33" s="655"/>
      <c r="DR33" s="655"/>
      <c r="DS33" s="655"/>
      <c r="DT33" s="655"/>
      <c r="DU33" s="655"/>
      <c r="DV33" s="656"/>
      <c r="DW33" s="628">
        <v>50.1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2033761</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12281716</v>
      </c>
      <c r="CS34" s="624"/>
      <c r="CT34" s="624"/>
      <c r="CU34" s="624"/>
      <c r="CV34" s="624"/>
      <c r="CW34" s="624"/>
      <c r="CX34" s="624"/>
      <c r="CY34" s="625"/>
      <c r="CZ34" s="628">
        <v>14.9</v>
      </c>
      <c r="DA34" s="653"/>
      <c r="DB34" s="653"/>
      <c r="DC34" s="657"/>
      <c r="DD34" s="632">
        <v>8187677</v>
      </c>
      <c r="DE34" s="624"/>
      <c r="DF34" s="624"/>
      <c r="DG34" s="624"/>
      <c r="DH34" s="624"/>
      <c r="DI34" s="624"/>
      <c r="DJ34" s="624"/>
      <c r="DK34" s="625"/>
      <c r="DL34" s="632">
        <v>6230273</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6033900</v>
      </c>
      <c r="S35" s="624"/>
      <c r="T35" s="624"/>
      <c r="U35" s="624"/>
      <c r="V35" s="624"/>
      <c r="W35" s="624"/>
      <c r="X35" s="624"/>
      <c r="Y35" s="625"/>
      <c r="Z35" s="626">
        <v>7.1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853514</v>
      </c>
      <c r="CS35" s="655"/>
      <c r="CT35" s="655"/>
      <c r="CU35" s="655"/>
      <c r="CV35" s="655"/>
      <c r="CW35" s="655"/>
      <c r="CX35" s="655"/>
      <c r="CY35" s="656"/>
      <c r="CZ35" s="628">
        <v>1</v>
      </c>
      <c r="DA35" s="653"/>
      <c r="DB35" s="653"/>
      <c r="DC35" s="657"/>
      <c r="DD35" s="632">
        <v>765423</v>
      </c>
      <c r="DE35" s="655"/>
      <c r="DF35" s="655"/>
      <c r="DG35" s="655"/>
      <c r="DH35" s="655"/>
      <c r="DI35" s="655"/>
      <c r="DJ35" s="655"/>
      <c r="DK35" s="656"/>
      <c r="DL35" s="632">
        <v>654818</v>
      </c>
      <c r="DM35" s="655"/>
      <c r="DN35" s="655"/>
      <c r="DO35" s="655"/>
      <c r="DP35" s="655"/>
      <c r="DQ35" s="655"/>
      <c r="DR35" s="655"/>
      <c r="DS35" s="655"/>
      <c r="DT35" s="655"/>
      <c r="DU35" s="655"/>
      <c r="DV35" s="656"/>
      <c r="DW35" s="628">
        <v>1.6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1420328</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10316613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34641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12229801</v>
      </c>
      <c r="CS36" s="624"/>
      <c r="CT36" s="624"/>
      <c r="CU36" s="624"/>
      <c r="CV36" s="624"/>
      <c r="CW36" s="624"/>
      <c r="CX36" s="624"/>
      <c r="CY36" s="625"/>
      <c r="CZ36" s="628">
        <v>14.9</v>
      </c>
      <c r="DA36" s="653"/>
      <c r="DB36" s="653"/>
      <c r="DC36" s="657"/>
      <c r="DD36" s="632">
        <v>10914130</v>
      </c>
      <c r="DE36" s="624"/>
      <c r="DF36" s="624"/>
      <c r="DG36" s="624"/>
      <c r="DH36" s="624"/>
      <c r="DI36" s="624"/>
      <c r="DJ36" s="624"/>
      <c r="DK36" s="625"/>
      <c r="DL36" s="632">
        <v>8542890</v>
      </c>
      <c r="DM36" s="624"/>
      <c r="DN36" s="624"/>
      <c r="DO36" s="624"/>
      <c r="DP36" s="624"/>
      <c r="DQ36" s="624"/>
      <c r="DR36" s="624"/>
      <c r="DS36" s="624"/>
      <c r="DT36" s="624"/>
      <c r="DU36" s="624"/>
      <c r="DV36" s="625"/>
      <c r="DW36" s="628">
        <v>21.1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2367547</v>
      </c>
      <c r="S37" s="624"/>
      <c r="T37" s="624"/>
      <c r="U37" s="624"/>
      <c r="V37" s="624"/>
      <c r="W37" s="624"/>
      <c r="X37" s="624"/>
      <c r="Y37" s="625"/>
      <c r="Z37" s="626">
        <v>2.8</v>
      </c>
      <c r="AA37" s="626"/>
      <c r="AB37" s="626"/>
      <c r="AC37" s="626"/>
      <c r="AD37" s="627">
        <v>216907</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2326627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-253379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4843383</v>
      </c>
      <c r="CS37" s="655"/>
      <c r="CT37" s="655"/>
      <c r="CU37" s="655"/>
      <c r="CV37" s="655"/>
      <c r="CW37" s="655"/>
      <c r="CX37" s="655"/>
      <c r="CY37" s="656"/>
      <c r="CZ37" s="628">
        <v>5.9</v>
      </c>
      <c r="DA37" s="653"/>
      <c r="DB37" s="653"/>
      <c r="DC37" s="657"/>
      <c r="DD37" s="632">
        <v>4843383</v>
      </c>
      <c r="DE37" s="655"/>
      <c r="DF37" s="655"/>
      <c r="DG37" s="655"/>
      <c r="DH37" s="655"/>
      <c r="DI37" s="655"/>
      <c r="DJ37" s="655"/>
      <c r="DK37" s="656"/>
      <c r="DL37" s="632">
        <v>3846610</v>
      </c>
      <c r="DM37" s="655"/>
      <c r="DN37" s="655"/>
      <c r="DO37" s="655"/>
      <c r="DP37" s="655"/>
      <c r="DQ37" s="655"/>
      <c r="DR37" s="655"/>
      <c r="DS37" s="655"/>
      <c r="DT37" s="655"/>
      <c r="DU37" s="655"/>
      <c r="DV37" s="656"/>
      <c r="DW37" s="628">
        <v>9.5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3311100</v>
      </c>
      <c r="S38" s="624"/>
      <c r="T38" s="624"/>
      <c r="U38" s="624"/>
      <c r="V38" s="624"/>
      <c r="W38" s="624"/>
      <c r="X38" s="624"/>
      <c r="Y38" s="625"/>
      <c r="Z38" s="626">
        <v>3.9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1139628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18005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6597962</v>
      </c>
      <c r="CS38" s="624"/>
      <c r="CT38" s="624"/>
      <c r="CU38" s="624"/>
      <c r="CV38" s="624"/>
      <c r="CW38" s="624"/>
      <c r="CX38" s="624"/>
      <c r="CY38" s="625"/>
      <c r="CZ38" s="628">
        <v>8</v>
      </c>
      <c r="DA38" s="653"/>
      <c r="DB38" s="653"/>
      <c r="DC38" s="657"/>
      <c r="DD38" s="632">
        <v>5304047</v>
      </c>
      <c r="DE38" s="624"/>
      <c r="DF38" s="624"/>
      <c r="DG38" s="624"/>
      <c r="DH38" s="624"/>
      <c r="DI38" s="624"/>
      <c r="DJ38" s="624"/>
      <c r="DK38" s="625"/>
      <c r="DL38" s="632">
        <v>4887195</v>
      </c>
      <c r="DM38" s="624"/>
      <c r="DN38" s="624"/>
      <c r="DO38" s="624"/>
      <c r="DP38" s="624"/>
      <c r="DQ38" s="624"/>
      <c r="DR38" s="624"/>
      <c r="DS38" s="624"/>
      <c r="DT38" s="624"/>
      <c r="DU38" s="624"/>
      <c r="DV38" s="625"/>
      <c r="DW38" s="628">
        <v>12.1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252396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26629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7228485</v>
      </c>
      <c r="CS39" s="655"/>
      <c r="CT39" s="655"/>
      <c r="CU39" s="655"/>
      <c r="CV39" s="655"/>
      <c r="CW39" s="655"/>
      <c r="CX39" s="655"/>
      <c r="CY39" s="656"/>
      <c r="CZ39" s="628">
        <v>8.8000000000000007</v>
      </c>
      <c r="DA39" s="653"/>
      <c r="DB39" s="653"/>
      <c r="DC39" s="657"/>
      <c r="DD39" s="632">
        <v>561713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145200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136669</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603816</v>
      </c>
      <c r="CS40" s="624"/>
      <c r="CT40" s="624"/>
      <c r="CU40" s="624"/>
      <c r="CV40" s="624"/>
      <c r="CW40" s="624"/>
      <c r="CX40" s="624"/>
      <c r="CY40" s="625"/>
      <c r="CZ40" s="628">
        <v>0.7</v>
      </c>
      <c r="DA40" s="653"/>
      <c r="DB40" s="653"/>
      <c r="DC40" s="657"/>
      <c r="DD40" s="632">
        <v>89676</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84507393</v>
      </c>
      <c r="S41" s="696"/>
      <c r="T41" s="696"/>
      <c r="U41" s="696"/>
      <c r="V41" s="696"/>
      <c r="W41" s="696"/>
      <c r="X41" s="696"/>
      <c r="Y41" s="700"/>
      <c r="Z41" s="701">
        <v>100</v>
      </c>
      <c r="AA41" s="701"/>
      <c r="AB41" s="701"/>
      <c r="AC41" s="701"/>
      <c r="AD41" s="702">
        <v>40393546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1707554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4753739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424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8353124</v>
      </c>
      <c r="CS42" s="655"/>
      <c r="CT42" s="655"/>
      <c r="CU42" s="655"/>
      <c r="CV42" s="655"/>
      <c r="CW42" s="655"/>
      <c r="CX42" s="655"/>
      <c r="CY42" s="656"/>
      <c r="CZ42" s="628">
        <v>10.199999999999999</v>
      </c>
      <c r="DA42" s="653"/>
      <c r="DB42" s="653"/>
      <c r="DC42" s="657"/>
      <c r="DD42" s="632">
        <v>2036098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902292</v>
      </c>
      <c r="CS43" s="655"/>
      <c r="CT43" s="655"/>
      <c r="CU43" s="655"/>
      <c r="CV43" s="655"/>
      <c r="CW43" s="655"/>
      <c r="CX43" s="655"/>
      <c r="CY43" s="656"/>
      <c r="CZ43" s="628">
        <v>1.1000000000000001</v>
      </c>
      <c r="DA43" s="653"/>
      <c r="DB43" s="653"/>
      <c r="DC43" s="657"/>
      <c r="DD43" s="632">
        <v>885140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8150012</v>
      </c>
      <c r="CS44" s="624"/>
      <c r="CT44" s="624"/>
      <c r="CU44" s="624"/>
      <c r="CV44" s="624"/>
      <c r="CW44" s="624"/>
      <c r="CX44" s="624"/>
      <c r="CY44" s="625"/>
      <c r="CZ44" s="628">
        <v>9.9</v>
      </c>
      <c r="DA44" s="629"/>
      <c r="DB44" s="629"/>
      <c r="DC44" s="635"/>
      <c r="DD44" s="632">
        <v>2021852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4383556</v>
      </c>
      <c r="CS45" s="655"/>
      <c r="CT45" s="655"/>
      <c r="CU45" s="655"/>
      <c r="CV45" s="655"/>
      <c r="CW45" s="655"/>
      <c r="CX45" s="655"/>
      <c r="CY45" s="656"/>
      <c r="CZ45" s="628">
        <v>5.3</v>
      </c>
      <c r="DA45" s="653"/>
      <c r="DB45" s="653"/>
      <c r="DC45" s="657"/>
      <c r="DD45" s="632">
        <v>239870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3447629</v>
      </c>
      <c r="CS46" s="624"/>
      <c r="CT46" s="624"/>
      <c r="CU46" s="624"/>
      <c r="CV46" s="624"/>
      <c r="CW46" s="624"/>
      <c r="CX46" s="624"/>
      <c r="CY46" s="625"/>
      <c r="CZ46" s="628">
        <v>4.2</v>
      </c>
      <c r="DA46" s="629"/>
      <c r="DB46" s="629"/>
      <c r="DC46" s="635"/>
      <c r="DD46" s="632">
        <v>1768293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203112</v>
      </c>
      <c r="CS47" s="655"/>
      <c r="CT47" s="655"/>
      <c r="CU47" s="655"/>
      <c r="CV47" s="655"/>
      <c r="CW47" s="655"/>
      <c r="CX47" s="655"/>
      <c r="CY47" s="656"/>
      <c r="CZ47" s="628">
        <v>0.2</v>
      </c>
      <c r="DA47" s="653"/>
      <c r="DB47" s="653"/>
      <c r="DC47" s="657"/>
      <c r="DD47" s="632">
        <v>14246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82286870</v>
      </c>
      <c r="CS49" s="682"/>
      <c r="CT49" s="682"/>
      <c r="CU49" s="682"/>
      <c r="CV49" s="682"/>
      <c r="CW49" s="682"/>
      <c r="CX49" s="682"/>
      <c r="CY49" s="711"/>
      <c r="CZ49" s="703">
        <v>100</v>
      </c>
      <c r="DA49" s="712"/>
      <c r="DB49" s="712"/>
      <c r="DC49" s="713"/>
      <c r="DD49" s="714">
        <v>51088930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QgwVvYD6nAl8hh0XnCtCj5DmMYjaoBvqvGgLQlzL210NtPvLiebYo7P0GgjFbkTdqh67Hy8oq33fMyjRnBNfw==" saltValue="6nUqrGGfvQPphjelFnYO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84683</v>
      </c>
      <c r="R7" s="753"/>
      <c r="S7" s="753"/>
      <c r="T7" s="753"/>
      <c r="U7" s="753"/>
      <c r="V7" s="753">
        <v>82463</v>
      </c>
      <c r="W7" s="753"/>
      <c r="X7" s="753"/>
      <c r="Y7" s="753"/>
      <c r="Z7" s="753"/>
      <c r="AA7" s="753">
        <v>2221</v>
      </c>
      <c r="AB7" s="753"/>
      <c r="AC7" s="753"/>
      <c r="AD7" s="753"/>
      <c r="AE7" s="754"/>
      <c r="AF7" s="755">
        <v>1935</v>
      </c>
      <c r="AG7" s="756"/>
      <c r="AH7" s="756"/>
      <c r="AI7" s="756"/>
      <c r="AJ7" s="757"/>
      <c r="AK7" s="758">
        <v>6034</v>
      </c>
      <c r="AL7" s="759"/>
      <c r="AM7" s="759"/>
      <c r="AN7" s="759"/>
      <c r="AO7" s="759"/>
      <c r="AP7" s="759">
        <v>67995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-1</v>
      </c>
      <c r="CI7" s="744"/>
      <c r="CJ7" s="744"/>
      <c r="CK7" s="744"/>
      <c r="CL7" s="745"/>
      <c r="CM7" s="743">
        <v>132</v>
      </c>
      <c r="CN7" s="744"/>
      <c r="CO7" s="744"/>
      <c r="CP7" s="744"/>
      <c r="CQ7" s="745"/>
      <c r="CR7" s="743">
        <v>45</v>
      </c>
      <c r="CS7" s="744"/>
      <c r="CT7" s="744"/>
      <c r="CU7" s="744"/>
      <c r="CV7" s="745"/>
      <c r="CW7" s="743" t="s">
        <v>488</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550</v>
      </c>
      <c r="BT8" s="774"/>
      <c r="BU8" s="774"/>
      <c r="BV8" s="774"/>
      <c r="BW8" s="774"/>
      <c r="BX8" s="774"/>
      <c r="BY8" s="774"/>
      <c r="BZ8" s="774"/>
      <c r="CA8" s="774"/>
      <c r="CB8" s="774"/>
      <c r="CC8" s="774"/>
      <c r="CD8" s="774"/>
      <c r="CE8" s="774"/>
      <c r="CF8" s="774"/>
      <c r="CG8" s="775"/>
      <c r="CH8" s="776">
        <v>15</v>
      </c>
      <c r="CI8" s="777"/>
      <c r="CJ8" s="777"/>
      <c r="CK8" s="777"/>
      <c r="CL8" s="778"/>
      <c r="CM8" s="776">
        <v>190</v>
      </c>
      <c r="CN8" s="777"/>
      <c r="CO8" s="777"/>
      <c r="CP8" s="777"/>
      <c r="CQ8" s="778"/>
      <c r="CR8" s="776">
        <v>100</v>
      </c>
      <c r="CS8" s="777"/>
      <c r="CT8" s="777"/>
      <c r="CU8" s="777"/>
      <c r="CV8" s="778"/>
      <c r="CW8" s="776">
        <v>4</v>
      </c>
      <c r="CX8" s="777"/>
      <c r="CY8" s="777"/>
      <c r="CZ8" s="777"/>
      <c r="DA8" s="778"/>
      <c r="DB8" s="776" t="s">
        <v>488</v>
      </c>
      <c r="DC8" s="777"/>
      <c r="DD8" s="777"/>
      <c r="DE8" s="777"/>
      <c r="DF8" s="778"/>
      <c r="DG8" s="776" t="s">
        <v>488</v>
      </c>
      <c r="DH8" s="777"/>
      <c r="DI8" s="777"/>
      <c r="DJ8" s="777"/>
      <c r="DK8" s="778"/>
      <c r="DL8" s="776" t="s">
        <v>488</v>
      </c>
      <c r="DM8" s="777"/>
      <c r="DN8" s="777"/>
      <c r="DO8" s="777"/>
      <c r="DP8" s="778"/>
      <c r="DQ8" s="776" t="s">
        <v>488</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551</v>
      </c>
      <c r="BT9" s="774"/>
      <c r="BU9" s="774"/>
      <c r="BV9" s="774"/>
      <c r="BW9" s="774"/>
      <c r="BX9" s="774"/>
      <c r="BY9" s="774"/>
      <c r="BZ9" s="774"/>
      <c r="CA9" s="774"/>
      <c r="CB9" s="774"/>
      <c r="CC9" s="774"/>
      <c r="CD9" s="774"/>
      <c r="CE9" s="774"/>
      <c r="CF9" s="774"/>
      <c r="CG9" s="775"/>
      <c r="CH9" s="776">
        <v>1</v>
      </c>
      <c r="CI9" s="777"/>
      <c r="CJ9" s="777"/>
      <c r="CK9" s="777"/>
      <c r="CL9" s="778"/>
      <c r="CM9" s="776">
        <v>64</v>
      </c>
      <c r="CN9" s="777"/>
      <c r="CO9" s="777"/>
      <c r="CP9" s="777"/>
      <c r="CQ9" s="778"/>
      <c r="CR9" s="776">
        <v>25</v>
      </c>
      <c r="CS9" s="777"/>
      <c r="CT9" s="777"/>
      <c r="CU9" s="777"/>
      <c r="CV9" s="778"/>
      <c r="CW9" s="776">
        <v>12</v>
      </c>
      <c r="CX9" s="777"/>
      <c r="CY9" s="777"/>
      <c r="CZ9" s="777"/>
      <c r="DA9" s="778"/>
      <c r="DB9" s="776" t="s">
        <v>488</v>
      </c>
      <c r="DC9" s="777"/>
      <c r="DD9" s="777"/>
      <c r="DE9" s="777"/>
      <c r="DF9" s="778"/>
      <c r="DG9" s="776" t="s">
        <v>488</v>
      </c>
      <c r="DH9" s="777"/>
      <c r="DI9" s="777"/>
      <c r="DJ9" s="777"/>
      <c r="DK9" s="778"/>
      <c r="DL9" s="776" t="s">
        <v>488</v>
      </c>
      <c r="DM9" s="777"/>
      <c r="DN9" s="777"/>
      <c r="DO9" s="777"/>
      <c r="DP9" s="778"/>
      <c r="DQ9" s="776" t="s">
        <v>488</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552</v>
      </c>
      <c r="BT10" s="774"/>
      <c r="BU10" s="774"/>
      <c r="BV10" s="774"/>
      <c r="BW10" s="774"/>
      <c r="BX10" s="774"/>
      <c r="BY10" s="774"/>
      <c r="BZ10" s="774"/>
      <c r="CA10" s="774"/>
      <c r="CB10" s="774"/>
      <c r="CC10" s="774"/>
      <c r="CD10" s="774"/>
      <c r="CE10" s="774"/>
      <c r="CF10" s="774"/>
      <c r="CG10" s="775"/>
      <c r="CH10" s="776">
        <v>0</v>
      </c>
      <c r="CI10" s="777"/>
      <c r="CJ10" s="777"/>
      <c r="CK10" s="777"/>
      <c r="CL10" s="778"/>
      <c r="CM10" s="776">
        <v>60</v>
      </c>
      <c r="CN10" s="777"/>
      <c r="CO10" s="777"/>
      <c r="CP10" s="777"/>
      <c r="CQ10" s="778"/>
      <c r="CR10" s="776">
        <v>1</v>
      </c>
      <c r="CS10" s="777"/>
      <c r="CT10" s="777"/>
      <c r="CU10" s="777"/>
      <c r="CV10" s="778"/>
      <c r="CW10" s="776">
        <v>106</v>
      </c>
      <c r="CX10" s="777"/>
      <c r="CY10" s="777"/>
      <c r="CZ10" s="777"/>
      <c r="DA10" s="778"/>
      <c r="DB10" s="776">
        <v>51</v>
      </c>
      <c r="DC10" s="777"/>
      <c r="DD10" s="777"/>
      <c r="DE10" s="777"/>
      <c r="DF10" s="778"/>
      <c r="DG10" s="776" t="s">
        <v>488</v>
      </c>
      <c r="DH10" s="777"/>
      <c r="DI10" s="777"/>
      <c r="DJ10" s="777"/>
      <c r="DK10" s="778"/>
      <c r="DL10" s="776" t="s">
        <v>488</v>
      </c>
      <c r="DM10" s="777"/>
      <c r="DN10" s="777"/>
      <c r="DO10" s="777"/>
      <c r="DP10" s="778"/>
      <c r="DQ10" s="776" t="s">
        <v>488</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553</v>
      </c>
      <c r="BT11" s="774"/>
      <c r="BU11" s="774"/>
      <c r="BV11" s="774"/>
      <c r="BW11" s="774"/>
      <c r="BX11" s="774"/>
      <c r="BY11" s="774"/>
      <c r="BZ11" s="774"/>
      <c r="CA11" s="774"/>
      <c r="CB11" s="774"/>
      <c r="CC11" s="774"/>
      <c r="CD11" s="774"/>
      <c r="CE11" s="774"/>
      <c r="CF11" s="774"/>
      <c r="CG11" s="775"/>
      <c r="CH11" s="776">
        <v>12</v>
      </c>
      <c r="CI11" s="777"/>
      <c r="CJ11" s="777"/>
      <c r="CK11" s="777"/>
      <c r="CL11" s="778"/>
      <c r="CM11" s="776">
        <v>155</v>
      </c>
      <c r="CN11" s="777"/>
      <c r="CO11" s="777"/>
      <c r="CP11" s="777"/>
      <c r="CQ11" s="778"/>
      <c r="CR11" s="776">
        <v>30</v>
      </c>
      <c r="CS11" s="777"/>
      <c r="CT11" s="777"/>
      <c r="CU11" s="777"/>
      <c r="CV11" s="778"/>
      <c r="CW11" s="776">
        <v>1</v>
      </c>
      <c r="CX11" s="777"/>
      <c r="CY11" s="777"/>
      <c r="CZ11" s="777"/>
      <c r="DA11" s="778"/>
      <c r="DB11" s="776" t="s">
        <v>488</v>
      </c>
      <c r="DC11" s="777"/>
      <c r="DD11" s="777"/>
      <c r="DE11" s="777"/>
      <c r="DF11" s="778"/>
      <c r="DG11" s="776" t="s">
        <v>488</v>
      </c>
      <c r="DH11" s="777"/>
      <c r="DI11" s="777"/>
      <c r="DJ11" s="777"/>
      <c r="DK11" s="778"/>
      <c r="DL11" s="776" t="s">
        <v>488</v>
      </c>
      <c r="DM11" s="777"/>
      <c r="DN11" s="777"/>
      <c r="DO11" s="777"/>
      <c r="DP11" s="778"/>
      <c r="DQ11" s="776" t="s">
        <v>488</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554</v>
      </c>
      <c r="BT12" s="774"/>
      <c r="BU12" s="774"/>
      <c r="BV12" s="774"/>
      <c r="BW12" s="774"/>
      <c r="BX12" s="774"/>
      <c r="BY12" s="774"/>
      <c r="BZ12" s="774"/>
      <c r="CA12" s="774"/>
      <c r="CB12" s="774"/>
      <c r="CC12" s="774"/>
      <c r="CD12" s="774"/>
      <c r="CE12" s="774"/>
      <c r="CF12" s="774"/>
      <c r="CG12" s="775"/>
      <c r="CH12" s="776">
        <v>2</v>
      </c>
      <c r="CI12" s="777"/>
      <c r="CJ12" s="777"/>
      <c r="CK12" s="777"/>
      <c r="CL12" s="778"/>
      <c r="CM12" s="776">
        <v>99</v>
      </c>
      <c r="CN12" s="777"/>
      <c r="CO12" s="777"/>
      <c r="CP12" s="777"/>
      <c r="CQ12" s="778"/>
      <c r="CR12" s="776">
        <v>45</v>
      </c>
      <c r="CS12" s="777"/>
      <c r="CT12" s="777"/>
      <c r="CU12" s="777"/>
      <c r="CV12" s="778"/>
      <c r="CW12" s="776" t="s">
        <v>488</v>
      </c>
      <c r="CX12" s="777"/>
      <c r="CY12" s="777"/>
      <c r="CZ12" s="777"/>
      <c r="DA12" s="778"/>
      <c r="DB12" s="776" t="s">
        <v>488</v>
      </c>
      <c r="DC12" s="777"/>
      <c r="DD12" s="777"/>
      <c r="DE12" s="777"/>
      <c r="DF12" s="778"/>
      <c r="DG12" s="776" t="s">
        <v>488</v>
      </c>
      <c r="DH12" s="777"/>
      <c r="DI12" s="777"/>
      <c r="DJ12" s="777"/>
      <c r="DK12" s="778"/>
      <c r="DL12" s="776" t="s">
        <v>488</v>
      </c>
      <c r="DM12" s="777"/>
      <c r="DN12" s="777"/>
      <c r="DO12" s="777"/>
      <c r="DP12" s="778"/>
      <c r="DQ12" s="776" t="s">
        <v>488</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555</v>
      </c>
      <c r="BT13" s="774"/>
      <c r="BU13" s="774"/>
      <c r="BV13" s="774"/>
      <c r="BW13" s="774"/>
      <c r="BX13" s="774"/>
      <c r="BY13" s="774"/>
      <c r="BZ13" s="774"/>
      <c r="CA13" s="774"/>
      <c r="CB13" s="774"/>
      <c r="CC13" s="774"/>
      <c r="CD13" s="774"/>
      <c r="CE13" s="774"/>
      <c r="CF13" s="774"/>
      <c r="CG13" s="775"/>
      <c r="CH13" s="776">
        <v>1</v>
      </c>
      <c r="CI13" s="777"/>
      <c r="CJ13" s="777"/>
      <c r="CK13" s="777"/>
      <c r="CL13" s="778"/>
      <c r="CM13" s="776">
        <v>18</v>
      </c>
      <c r="CN13" s="777"/>
      <c r="CO13" s="777"/>
      <c r="CP13" s="777"/>
      <c r="CQ13" s="778"/>
      <c r="CR13" s="776">
        <v>3</v>
      </c>
      <c r="CS13" s="777"/>
      <c r="CT13" s="777"/>
      <c r="CU13" s="777"/>
      <c r="CV13" s="778"/>
      <c r="CW13" s="776" t="s">
        <v>488</v>
      </c>
      <c r="CX13" s="777"/>
      <c r="CY13" s="777"/>
      <c r="CZ13" s="777"/>
      <c r="DA13" s="778"/>
      <c r="DB13" s="776" t="s">
        <v>488</v>
      </c>
      <c r="DC13" s="777"/>
      <c r="DD13" s="777"/>
      <c r="DE13" s="777"/>
      <c r="DF13" s="778"/>
      <c r="DG13" s="776" t="s">
        <v>488</v>
      </c>
      <c r="DH13" s="777"/>
      <c r="DI13" s="777"/>
      <c r="DJ13" s="777"/>
      <c r="DK13" s="778"/>
      <c r="DL13" s="776" t="s">
        <v>488</v>
      </c>
      <c r="DM13" s="777"/>
      <c r="DN13" s="777"/>
      <c r="DO13" s="777"/>
      <c r="DP13" s="778"/>
      <c r="DQ13" s="776" t="s">
        <v>488</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556</v>
      </c>
      <c r="BT14" s="774"/>
      <c r="BU14" s="774"/>
      <c r="BV14" s="774"/>
      <c r="BW14" s="774"/>
      <c r="BX14" s="774"/>
      <c r="BY14" s="774"/>
      <c r="BZ14" s="774"/>
      <c r="CA14" s="774"/>
      <c r="CB14" s="774"/>
      <c r="CC14" s="774"/>
      <c r="CD14" s="774"/>
      <c r="CE14" s="774"/>
      <c r="CF14" s="774"/>
      <c r="CG14" s="775"/>
      <c r="CH14" s="776">
        <v>-2</v>
      </c>
      <c r="CI14" s="777"/>
      <c r="CJ14" s="777"/>
      <c r="CK14" s="777"/>
      <c r="CL14" s="778"/>
      <c r="CM14" s="776">
        <v>1040</v>
      </c>
      <c r="CN14" s="777"/>
      <c r="CO14" s="777"/>
      <c r="CP14" s="777"/>
      <c r="CQ14" s="778"/>
      <c r="CR14" s="776">
        <v>500</v>
      </c>
      <c r="CS14" s="777"/>
      <c r="CT14" s="777"/>
      <c r="CU14" s="777"/>
      <c r="CV14" s="778"/>
      <c r="CW14" s="776" t="s">
        <v>488</v>
      </c>
      <c r="CX14" s="777"/>
      <c r="CY14" s="777"/>
      <c r="CZ14" s="777"/>
      <c r="DA14" s="778"/>
      <c r="DB14" s="776" t="s">
        <v>488</v>
      </c>
      <c r="DC14" s="777"/>
      <c r="DD14" s="777"/>
      <c r="DE14" s="777"/>
      <c r="DF14" s="778"/>
      <c r="DG14" s="776" t="s">
        <v>488</v>
      </c>
      <c r="DH14" s="777"/>
      <c r="DI14" s="777"/>
      <c r="DJ14" s="777"/>
      <c r="DK14" s="778"/>
      <c r="DL14" s="776" t="s">
        <v>488</v>
      </c>
      <c r="DM14" s="777"/>
      <c r="DN14" s="777"/>
      <c r="DO14" s="777"/>
      <c r="DP14" s="778"/>
      <c r="DQ14" s="776" t="s">
        <v>488</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84507</v>
      </c>
      <c r="R23" s="793"/>
      <c r="S23" s="793"/>
      <c r="T23" s="793"/>
      <c r="U23" s="793"/>
      <c r="V23" s="793">
        <v>82287</v>
      </c>
      <c r="W23" s="793"/>
      <c r="X23" s="793"/>
      <c r="Y23" s="793"/>
      <c r="Z23" s="793"/>
      <c r="AA23" s="793">
        <f t="shared" ref="AA23" si="0">SUM(AA7:AE22)</f>
        <v>2221</v>
      </c>
      <c r="AB23" s="793"/>
      <c r="AC23" s="793"/>
      <c r="AD23" s="793"/>
      <c r="AE23" s="794"/>
      <c r="AF23" s="795">
        <v>1935</v>
      </c>
      <c r="AG23" s="793"/>
      <c r="AH23" s="793"/>
      <c r="AI23" s="793"/>
      <c r="AJ23" s="796"/>
      <c r="AK23" s="797"/>
      <c r="AL23" s="798"/>
      <c r="AM23" s="798"/>
      <c r="AN23" s="798"/>
      <c r="AO23" s="798"/>
      <c r="AP23" s="793">
        <f t="shared" ref="AP23" si="1">SUM(AP7:AT22)</f>
        <v>67995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15650</v>
      </c>
      <c r="R28" s="823"/>
      <c r="S28" s="823"/>
      <c r="T28" s="823"/>
      <c r="U28" s="823"/>
      <c r="V28" s="823">
        <v>15615</v>
      </c>
      <c r="W28" s="823"/>
      <c r="X28" s="823"/>
      <c r="Y28" s="823"/>
      <c r="Z28" s="823"/>
      <c r="AA28" s="754">
        <v>35</v>
      </c>
      <c r="AB28" s="824"/>
      <c r="AC28" s="824"/>
      <c r="AD28" s="824"/>
      <c r="AE28" s="825"/>
      <c r="AF28" s="826">
        <v>35</v>
      </c>
      <c r="AG28" s="823"/>
      <c r="AH28" s="823"/>
      <c r="AI28" s="823"/>
      <c r="AJ28" s="827"/>
      <c r="AK28" s="828">
        <v>1522</v>
      </c>
      <c r="AL28" s="829"/>
      <c r="AM28" s="829"/>
      <c r="AN28" s="829"/>
      <c r="AO28" s="829"/>
      <c r="AP28" s="829" t="s">
        <v>488</v>
      </c>
      <c r="AQ28" s="829"/>
      <c r="AR28" s="829"/>
      <c r="AS28" s="829"/>
      <c r="AT28" s="829"/>
      <c r="AU28" s="829" t="s">
        <v>488</v>
      </c>
      <c r="AV28" s="829"/>
      <c r="AW28" s="829"/>
      <c r="AX28" s="829"/>
      <c r="AY28" s="829"/>
      <c r="AZ28" s="830" t="s">
        <v>488</v>
      </c>
      <c r="BA28" s="830"/>
      <c r="BB28" s="830"/>
      <c r="BC28" s="830"/>
      <c r="BD28" s="830"/>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2283</v>
      </c>
      <c r="R29" s="784"/>
      <c r="S29" s="784"/>
      <c r="T29" s="784"/>
      <c r="U29" s="784"/>
      <c r="V29" s="784">
        <v>2262</v>
      </c>
      <c r="W29" s="784"/>
      <c r="X29" s="784"/>
      <c r="Y29" s="784"/>
      <c r="Z29" s="784"/>
      <c r="AA29" s="785">
        <v>22</v>
      </c>
      <c r="AB29" s="787"/>
      <c r="AC29" s="787"/>
      <c r="AD29" s="787"/>
      <c r="AE29" s="788"/>
      <c r="AF29" s="786">
        <v>22</v>
      </c>
      <c r="AG29" s="787"/>
      <c r="AH29" s="787"/>
      <c r="AI29" s="787"/>
      <c r="AJ29" s="788"/>
      <c r="AK29" s="835">
        <v>553</v>
      </c>
      <c r="AL29" s="831"/>
      <c r="AM29" s="831"/>
      <c r="AN29" s="831"/>
      <c r="AO29" s="831"/>
      <c r="AP29" s="831" t="s">
        <v>488</v>
      </c>
      <c r="AQ29" s="831"/>
      <c r="AR29" s="831"/>
      <c r="AS29" s="831"/>
      <c r="AT29" s="831"/>
      <c r="AU29" s="831" t="s">
        <v>488</v>
      </c>
      <c r="AV29" s="831"/>
      <c r="AW29" s="831"/>
      <c r="AX29" s="831"/>
      <c r="AY29" s="831"/>
      <c r="AZ29" s="832" t="s">
        <v>488</v>
      </c>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15205</v>
      </c>
      <c r="R30" s="784"/>
      <c r="S30" s="784"/>
      <c r="T30" s="784"/>
      <c r="U30" s="784"/>
      <c r="V30" s="784">
        <v>15066</v>
      </c>
      <c r="W30" s="784"/>
      <c r="X30" s="784"/>
      <c r="Y30" s="784"/>
      <c r="Z30" s="784"/>
      <c r="AA30" s="785">
        <v>139</v>
      </c>
      <c r="AB30" s="787"/>
      <c r="AC30" s="787"/>
      <c r="AD30" s="787"/>
      <c r="AE30" s="788"/>
      <c r="AF30" s="786">
        <v>139</v>
      </c>
      <c r="AG30" s="787"/>
      <c r="AH30" s="787"/>
      <c r="AI30" s="787"/>
      <c r="AJ30" s="788"/>
      <c r="AK30" s="835">
        <v>2242</v>
      </c>
      <c r="AL30" s="831"/>
      <c r="AM30" s="831"/>
      <c r="AN30" s="831"/>
      <c r="AO30" s="831"/>
      <c r="AP30" s="831" t="s">
        <v>488</v>
      </c>
      <c r="AQ30" s="831"/>
      <c r="AR30" s="831"/>
      <c r="AS30" s="831"/>
      <c r="AT30" s="831"/>
      <c r="AU30" s="831" t="s">
        <v>488</v>
      </c>
      <c r="AV30" s="831"/>
      <c r="AW30" s="831"/>
      <c r="AX30" s="831"/>
      <c r="AY30" s="831"/>
      <c r="AZ30" s="832" t="s">
        <v>488</v>
      </c>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4797</v>
      </c>
      <c r="R31" s="784"/>
      <c r="S31" s="784"/>
      <c r="T31" s="784"/>
      <c r="U31" s="784"/>
      <c r="V31" s="784">
        <v>5208</v>
      </c>
      <c r="W31" s="784"/>
      <c r="X31" s="784"/>
      <c r="Y31" s="784"/>
      <c r="Z31" s="784"/>
      <c r="AA31" s="785">
        <v>-411</v>
      </c>
      <c r="AB31" s="787"/>
      <c r="AC31" s="787"/>
      <c r="AD31" s="787"/>
      <c r="AE31" s="788"/>
      <c r="AF31" s="786">
        <v>350</v>
      </c>
      <c r="AG31" s="787"/>
      <c r="AH31" s="787"/>
      <c r="AI31" s="787"/>
      <c r="AJ31" s="788"/>
      <c r="AK31" s="835">
        <v>957</v>
      </c>
      <c r="AL31" s="831"/>
      <c r="AM31" s="831"/>
      <c r="AN31" s="831"/>
      <c r="AO31" s="831"/>
      <c r="AP31" s="831">
        <v>863</v>
      </c>
      <c r="AQ31" s="831"/>
      <c r="AR31" s="831"/>
      <c r="AS31" s="831"/>
      <c r="AT31" s="831"/>
      <c r="AU31" s="831">
        <v>402</v>
      </c>
      <c r="AV31" s="831"/>
      <c r="AW31" s="831"/>
      <c r="AX31" s="831"/>
      <c r="AY31" s="831"/>
      <c r="AZ31" s="832" t="s">
        <v>488</v>
      </c>
      <c r="BA31" s="832"/>
      <c r="BB31" s="832"/>
      <c r="BC31" s="832"/>
      <c r="BD31" s="832"/>
      <c r="BE31" s="833" t="s">
        <v>392</v>
      </c>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8561</v>
      </c>
      <c r="R32" s="784"/>
      <c r="S32" s="784"/>
      <c r="T32" s="784"/>
      <c r="U32" s="784"/>
      <c r="V32" s="784">
        <v>8319</v>
      </c>
      <c r="W32" s="784"/>
      <c r="X32" s="784"/>
      <c r="Y32" s="784"/>
      <c r="Z32" s="784"/>
      <c r="AA32" s="785">
        <v>242</v>
      </c>
      <c r="AB32" s="787"/>
      <c r="AC32" s="787"/>
      <c r="AD32" s="787"/>
      <c r="AE32" s="788"/>
      <c r="AF32" s="786">
        <v>747</v>
      </c>
      <c r="AG32" s="787"/>
      <c r="AH32" s="787"/>
      <c r="AI32" s="787"/>
      <c r="AJ32" s="788"/>
      <c r="AK32" s="835">
        <v>2103</v>
      </c>
      <c r="AL32" s="831"/>
      <c r="AM32" s="831"/>
      <c r="AN32" s="831"/>
      <c r="AO32" s="831"/>
      <c r="AP32" s="831">
        <v>37518</v>
      </c>
      <c r="AQ32" s="831"/>
      <c r="AR32" s="831"/>
      <c r="AS32" s="831"/>
      <c r="AT32" s="831"/>
      <c r="AU32" s="831">
        <v>30915</v>
      </c>
      <c r="AV32" s="831"/>
      <c r="AW32" s="831"/>
      <c r="AX32" s="831"/>
      <c r="AY32" s="831"/>
      <c r="AZ32" s="832" t="s">
        <v>488</v>
      </c>
      <c r="BA32" s="832"/>
      <c r="BB32" s="832"/>
      <c r="BC32" s="832"/>
      <c r="BD32" s="832"/>
      <c r="BE32" s="833" t="s">
        <v>392</v>
      </c>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373</v>
      </c>
      <c r="R33" s="784"/>
      <c r="S33" s="784"/>
      <c r="T33" s="784"/>
      <c r="U33" s="784"/>
      <c r="V33" s="784">
        <v>373</v>
      </c>
      <c r="W33" s="784"/>
      <c r="X33" s="784"/>
      <c r="Y33" s="784"/>
      <c r="Z33" s="784"/>
      <c r="AA33" s="785">
        <f t="shared" ref="AA33" si="2">+Q33-V33</f>
        <v>0</v>
      </c>
      <c r="AB33" s="787"/>
      <c r="AC33" s="787"/>
      <c r="AD33" s="787"/>
      <c r="AE33" s="788"/>
      <c r="AF33" s="786" t="s">
        <v>122</v>
      </c>
      <c r="AG33" s="787"/>
      <c r="AH33" s="787"/>
      <c r="AI33" s="787"/>
      <c r="AJ33" s="788"/>
      <c r="AK33" s="835">
        <v>137</v>
      </c>
      <c r="AL33" s="831"/>
      <c r="AM33" s="831"/>
      <c r="AN33" s="831"/>
      <c r="AO33" s="831"/>
      <c r="AP33" s="831">
        <v>118</v>
      </c>
      <c r="AQ33" s="831"/>
      <c r="AR33" s="831"/>
      <c r="AS33" s="831"/>
      <c r="AT33" s="831"/>
      <c r="AU33" s="831">
        <v>84</v>
      </c>
      <c r="AV33" s="831"/>
      <c r="AW33" s="831"/>
      <c r="AX33" s="831"/>
      <c r="AY33" s="831"/>
      <c r="AZ33" s="832" t="s">
        <v>488</v>
      </c>
      <c r="BA33" s="832"/>
      <c r="BB33" s="832"/>
      <c r="BC33" s="832"/>
      <c r="BD33" s="832"/>
      <c r="BE33" s="833" t="s">
        <v>395</v>
      </c>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1291</v>
      </c>
      <c r="AG63" s="845"/>
      <c r="AH63" s="845"/>
      <c r="AI63" s="845"/>
      <c r="AJ63" s="846"/>
      <c r="AK63" s="847"/>
      <c r="AL63" s="842"/>
      <c r="AM63" s="842"/>
      <c r="AN63" s="842"/>
      <c r="AO63" s="842"/>
      <c r="AP63" s="845">
        <v>38499</v>
      </c>
      <c r="AQ63" s="845"/>
      <c r="AR63" s="845"/>
      <c r="AS63" s="845"/>
      <c r="AT63" s="845"/>
      <c r="AU63" s="845">
        <v>31400</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5" t="s">
        <v>383</v>
      </c>
      <c r="AG66" s="815"/>
      <c r="AH66" s="815"/>
      <c r="AI66" s="815"/>
      <c r="AJ66" s="856"/>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2" t="s">
        <v>561</v>
      </c>
      <c r="C68" s="873"/>
      <c r="D68" s="873"/>
      <c r="E68" s="873"/>
      <c r="F68" s="873"/>
      <c r="G68" s="873"/>
      <c r="H68" s="873"/>
      <c r="I68" s="873"/>
      <c r="J68" s="873"/>
      <c r="K68" s="873"/>
      <c r="L68" s="873"/>
      <c r="M68" s="873"/>
      <c r="N68" s="873"/>
      <c r="O68" s="873"/>
      <c r="P68" s="874"/>
      <c r="Q68" s="875">
        <v>10670</v>
      </c>
      <c r="R68" s="876"/>
      <c r="S68" s="876"/>
      <c r="T68" s="876"/>
      <c r="U68" s="876"/>
      <c r="V68" s="876">
        <v>10603</v>
      </c>
      <c r="W68" s="876"/>
      <c r="X68" s="876"/>
      <c r="Y68" s="876"/>
      <c r="Z68" s="876"/>
      <c r="AA68" s="876">
        <v>67</v>
      </c>
      <c r="AB68" s="876"/>
      <c r="AC68" s="876"/>
      <c r="AD68" s="876"/>
      <c r="AE68" s="876"/>
      <c r="AF68" s="876">
        <v>67</v>
      </c>
      <c r="AG68" s="876"/>
      <c r="AH68" s="876"/>
      <c r="AI68" s="876"/>
      <c r="AJ68" s="876"/>
      <c r="AK68" s="867" t="s">
        <v>488</v>
      </c>
      <c r="AL68" s="868"/>
      <c r="AM68" s="868"/>
      <c r="AN68" s="868"/>
      <c r="AO68" s="869"/>
      <c r="AP68" s="867" t="s">
        <v>488</v>
      </c>
      <c r="AQ68" s="868"/>
      <c r="AR68" s="868"/>
      <c r="AS68" s="868"/>
      <c r="AT68" s="869"/>
      <c r="AU68" s="867" t="s">
        <v>488</v>
      </c>
      <c r="AV68" s="868"/>
      <c r="AW68" s="868"/>
      <c r="AX68" s="868"/>
      <c r="AY68" s="869"/>
      <c r="AZ68" s="870"/>
      <c r="BA68" s="870"/>
      <c r="BB68" s="870"/>
      <c r="BC68" s="870"/>
      <c r="BD68" s="871"/>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7" t="s">
        <v>562</v>
      </c>
      <c r="C69" s="878"/>
      <c r="D69" s="878"/>
      <c r="E69" s="878"/>
      <c r="F69" s="878"/>
      <c r="G69" s="878"/>
      <c r="H69" s="878"/>
      <c r="I69" s="878"/>
      <c r="J69" s="878"/>
      <c r="K69" s="878"/>
      <c r="L69" s="878"/>
      <c r="M69" s="878"/>
      <c r="N69" s="878"/>
      <c r="O69" s="878"/>
      <c r="P69" s="879"/>
      <c r="Q69" s="880">
        <v>9361</v>
      </c>
      <c r="R69" s="831"/>
      <c r="S69" s="831"/>
      <c r="T69" s="831"/>
      <c r="U69" s="831"/>
      <c r="V69" s="831">
        <v>8545</v>
      </c>
      <c r="W69" s="831"/>
      <c r="X69" s="831"/>
      <c r="Y69" s="831"/>
      <c r="Z69" s="831"/>
      <c r="AA69" s="831">
        <v>816</v>
      </c>
      <c r="AB69" s="831"/>
      <c r="AC69" s="831"/>
      <c r="AD69" s="831"/>
      <c r="AE69" s="831"/>
      <c r="AF69" s="831">
        <v>271</v>
      </c>
      <c r="AG69" s="831"/>
      <c r="AH69" s="831"/>
      <c r="AI69" s="831"/>
      <c r="AJ69" s="831"/>
      <c r="AK69" s="831">
        <v>118</v>
      </c>
      <c r="AL69" s="831"/>
      <c r="AM69" s="831"/>
      <c r="AN69" s="831"/>
      <c r="AO69" s="831"/>
      <c r="AP69" s="831">
        <v>1694</v>
      </c>
      <c r="AQ69" s="831"/>
      <c r="AR69" s="831"/>
      <c r="AS69" s="831"/>
      <c r="AT69" s="831"/>
      <c r="AU69" s="831">
        <v>1252</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7" t="s">
        <v>563</v>
      </c>
      <c r="C70" s="878"/>
      <c r="D70" s="878"/>
      <c r="E70" s="878"/>
      <c r="F70" s="878"/>
      <c r="G70" s="878"/>
      <c r="H70" s="878"/>
      <c r="I70" s="878"/>
      <c r="J70" s="878"/>
      <c r="K70" s="878"/>
      <c r="L70" s="878"/>
      <c r="M70" s="878"/>
      <c r="N70" s="878"/>
      <c r="O70" s="878"/>
      <c r="P70" s="879"/>
      <c r="Q70" s="880">
        <v>243</v>
      </c>
      <c r="R70" s="831"/>
      <c r="S70" s="831"/>
      <c r="T70" s="831"/>
      <c r="U70" s="831"/>
      <c r="V70" s="831">
        <v>238</v>
      </c>
      <c r="W70" s="831"/>
      <c r="X70" s="831"/>
      <c r="Y70" s="831"/>
      <c r="Z70" s="831"/>
      <c r="AA70" s="831">
        <v>5</v>
      </c>
      <c r="AB70" s="831"/>
      <c r="AC70" s="831"/>
      <c r="AD70" s="831"/>
      <c r="AE70" s="831"/>
      <c r="AF70" s="831">
        <v>5</v>
      </c>
      <c r="AG70" s="831"/>
      <c r="AH70" s="831"/>
      <c r="AI70" s="831"/>
      <c r="AJ70" s="831"/>
      <c r="AK70" s="831">
        <v>3</v>
      </c>
      <c r="AL70" s="831"/>
      <c r="AM70" s="831"/>
      <c r="AN70" s="831"/>
      <c r="AO70" s="831"/>
      <c r="AP70" s="831" t="s">
        <v>488</v>
      </c>
      <c r="AQ70" s="831"/>
      <c r="AR70" s="831"/>
      <c r="AS70" s="831"/>
      <c r="AT70" s="831"/>
      <c r="AU70" s="831" t="s">
        <v>488</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7" t="s">
        <v>564</v>
      </c>
      <c r="C71" s="878"/>
      <c r="D71" s="878"/>
      <c r="E71" s="878"/>
      <c r="F71" s="878"/>
      <c r="G71" s="878"/>
      <c r="H71" s="878"/>
      <c r="I71" s="878"/>
      <c r="J71" s="878"/>
      <c r="K71" s="878"/>
      <c r="L71" s="878"/>
      <c r="M71" s="878"/>
      <c r="N71" s="878"/>
      <c r="O71" s="878"/>
      <c r="P71" s="879"/>
      <c r="Q71" s="880">
        <v>967</v>
      </c>
      <c r="R71" s="831"/>
      <c r="S71" s="831"/>
      <c r="T71" s="831"/>
      <c r="U71" s="831"/>
      <c r="V71" s="831">
        <v>732</v>
      </c>
      <c r="W71" s="831"/>
      <c r="X71" s="831"/>
      <c r="Y71" s="831"/>
      <c r="Z71" s="831"/>
      <c r="AA71" s="831">
        <v>236</v>
      </c>
      <c r="AB71" s="831"/>
      <c r="AC71" s="831"/>
      <c r="AD71" s="831"/>
      <c r="AE71" s="831"/>
      <c r="AF71" s="831">
        <v>236</v>
      </c>
      <c r="AG71" s="831"/>
      <c r="AH71" s="831"/>
      <c r="AI71" s="831"/>
      <c r="AJ71" s="831"/>
      <c r="AK71" s="831">
        <v>510</v>
      </c>
      <c r="AL71" s="831"/>
      <c r="AM71" s="831"/>
      <c r="AN71" s="831"/>
      <c r="AO71" s="831"/>
      <c r="AP71" s="831" t="s">
        <v>488</v>
      </c>
      <c r="AQ71" s="831"/>
      <c r="AR71" s="831"/>
      <c r="AS71" s="831"/>
      <c r="AT71" s="831"/>
      <c r="AU71" s="831" t="s">
        <v>488</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7" t="s">
        <v>565</v>
      </c>
      <c r="C72" s="878"/>
      <c r="D72" s="878"/>
      <c r="E72" s="878"/>
      <c r="F72" s="878"/>
      <c r="G72" s="878"/>
      <c r="H72" s="878"/>
      <c r="I72" s="878"/>
      <c r="J72" s="878"/>
      <c r="K72" s="878"/>
      <c r="L72" s="878"/>
      <c r="M72" s="878"/>
      <c r="N72" s="878"/>
      <c r="O72" s="878"/>
      <c r="P72" s="879"/>
      <c r="Q72" s="880">
        <v>294625</v>
      </c>
      <c r="R72" s="831"/>
      <c r="S72" s="831"/>
      <c r="T72" s="831"/>
      <c r="U72" s="831"/>
      <c r="V72" s="831">
        <v>290389</v>
      </c>
      <c r="W72" s="831"/>
      <c r="X72" s="831"/>
      <c r="Y72" s="831"/>
      <c r="Z72" s="831"/>
      <c r="AA72" s="831">
        <v>4236</v>
      </c>
      <c r="AB72" s="831"/>
      <c r="AC72" s="831"/>
      <c r="AD72" s="831"/>
      <c r="AE72" s="831"/>
      <c r="AF72" s="831">
        <v>4236</v>
      </c>
      <c r="AG72" s="831"/>
      <c r="AH72" s="831"/>
      <c r="AI72" s="831"/>
      <c r="AJ72" s="831"/>
      <c r="AK72" s="831">
        <v>5909</v>
      </c>
      <c r="AL72" s="831"/>
      <c r="AM72" s="831"/>
      <c r="AN72" s="831"/>
      <c r="AO72" s="831"/>
      <c r="AP72" s="831" t="s">
        <v>488</v>
      </c>
      <c r="AQ72" s="831"/>
      <c r="AR72" s="831"/>
      <c r="AS72" s="831"/>
      <c r="AT72" s="831"/>
      <c r="AU72" s="831" t="s">
        <v>488</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7" t="s">
        <v>566</v>
      </c>
      <c r="C73" s="878"/>
      <c r="D73" s="878"/>
      <c r="E73" s="878"/>
      <c r="F73" s="878"/>
      <c r="G73" s="878"/>
      <c r="H73" s="878"/>
      <c r="I73" s="878"/>
      <c r="J73" s="878"/>
      <c r="K73" s="878"/>
      <c r="L73" s="878"/>
      <c r="M73" s="878"/>
      <c r="N73" s="878"/>
      <c r="O73" s="878"/>
      <c r="P73" s="879"/>
      <c r="Q73" s="880">
        <v>6908</v>
      </c>
      <c r="R73" s="831"/>
      <c r="S73" s="831"/>
      <c r="T73" s="831"/>
      <c r="U73" s="831"/>
      <c r="V73" s="831">
        <v>5743</v>
      </c>
      <c r="W73" s="831"/>
      <c r="X73" s="831"/>
      <c r="Y73" s="831"/>
      <c r="Z73" s="831"/>
      <c r="AA73" s="831">
        <v>1166</v>
      </c>
      <c r="AB73" s="831"/>
      <c r="AC73" s="831"/>
      <c r="AD73" s="831"/>
      <c r="AE73" s="831"/>
      <c r="AF73" s="831">
        <v>9516</v>
      </c>
      <c r="AG73" s="831"/>
      <c r="AH73" s="831"/>
      <c r="AI73" s="831"/>
      <c r="AJ73" s="831"/>
      <c r="AK73" s="831">
        <v>0</v>
      </c>
      <c r="AL73" s="831"/>
      <c r="AM73" s="831"/>
      <c r="AN73" s="831"/>
      <c r="AO73" s="831"/>
      <c r="AP73" s="831">
        <v>7606</v>
      </c>
      <c r="AQ73" s="831"/>
      <c r="AR73" s="831"/>
      <c r="AS73" s="831"/>
      <c r="AT73" s="831"/>
      <c r="AU73" s="831">
        <v>976</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7"/>
      <c r="C74" s="878"/>
      <c r="D74" s="878"/>
      <c r="E74" s="878"/>
      <c r="F74" s="878"/>
      <c r="G74" s="878"/>
      <c r="H74" s="878"/>
      <c r="I74" s="878"/>
      <c r="J74" s="878"/>
      <c r="K74" s="878"/>
      <c r="L74" s="878"/>
      <c r="M74" s="878"/>
      <c r="N74" s="878"/>
      <c r="O74" s="878"/>
      <c r="P74" s="879"/>
      <c r="Q74" s="880"/>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7"/>
      <c r="C75" s="878"/>
      <c r="D75" s="878"/>
      <c r="E75" s="878"/>
      <c r="F75" s="878"/>
      <c r="G75" s="878"/>
      <c r="H75" s="878"/>
      <c r="I75" s="878"/>
      <c r="J75" s="878"/>
      <c r="K75" s="878"/>
      <c r="L75" s="878"/>
      <c r="M75" s="878"/>
      <c r="N75" s="878"/>
      <c r="O75" s="878"/>
      <c r="P75" s="879"/>
      <c r="Q75" s="881"/>
      <c r="R75" s="882"/>
      <c r="S75" s="882"/>
      <c r="T75" s="882"/>
      <c r="U75" s="835"/>
      <c r="V75" s="883"/>
      <c r="W75" s="882"/>
      <c r="X75" s="882"/>
      <c r="Y75" s="882"/>
      <c r="Z75" s="835"/>
      <c r="AA75" s="883"/>
      <c r="AB75" s="882"/>
      <c r="AC75" s="882"/>
      <c r="AD75" s="882"/>
      <c r="AE75" s="835"/>
      <c r="AF75" s="883"/>
      <c r="AG75" s="882"/>
      <c r="AH75" s="882"/>
      <c r="AI75" s="882"/>
      <c r="AJ75" s="835"/>
      <c r="AK75" s="883"/>
      <c r="AL75" s="882"/>
      <c r="AM75" s="882"/>
      <c r="AN75" s="882"/>
      <c r="AO75" s="835"/>
      <c r="AP75" s="883"/>
      <c r="AQ75" s="882"/>
      <c r="AR75" s="882"/>
      <c r="AS75" s="882"/>
      <c r="AT75" s="835"/>
      <c r="AU75" s="883"/>
      <c r="AV75" s="882"/>
      <c r="AW75" s="882"/>
      <c r="AX75" s="882"/>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7"/>
      <c r="C76" s="878"/>
      <c r="D76" s="878"/>
      <c r="E76" s="878"/>
      <c r="F76" s="878"/>
      <c r="G76" s="878"/>
      <c r="H76" s="878"/>
      <c r="I76" s="878"/>
      <c r="J76" s="878"/>
      <c r="K76" s="878"/>
      <c r="L76" s="878"/>
      <c r="M76" s="878"/>
      <c r="N76" s="878"/>
      <c r="O76" s="878"/>
      <c r="P76" s="879"/>
      <c r="Q76" s="881"/>
      <c r="R76" s="882"/>
      <c r="S76" s="882"/>
      <c r="T76" s="882"/>
      <c r="U76" s="835"/>
      <c r="V76" s="883"/>
      <c r="W76" s="882"/>
      <c r="X76" s="882"/>
      <c r="Y76" s="882"/>
      <c r="Z76" s="835"/>
      <c r="AA76" s="883"/>
      <c r="AB76" s="882"/>
      <c r="AC76" s="882"/>
      <c r="AD76" s="882"/>
      <c r="AE76" s="835"/>
      <c r="AF76" s="883"/>
      <c r="AG76" s="882"/>
      <c r="AH76" s="882"/>
      <c r="AI76" s="882"/>
      <c r="AJ76" s="835"/>
      <c r="AK76" s="883"/>
      <c r="AL76" s="882"/>
      <c r="AM76" s="882"/>
      <c r="AN76" s="882"/>
      <c r="AO76" s="835"/>
      <c r="AP76" s="883"/>
      <c r="AQ76" s="882"/>
      <c r="AR76" s="882"/>
      <c r="AS76" s="882"/>
      <c r="AT76" s="835"/>
      <c r="AU76" s="883"/>
      <c r="AV76" s="882"/>
      <c r="AW76" s="882"/>
      <c r="AX76" s="882"/>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7"/>
      <c r="C77" s="878"/>
      <c r="D77" s="878"/>
      <c r="E77" s="878"/>
      <c r="F77" s="878"/>
      <c r="G77" s="878"/>
      <c r="H77" s="878"/>
      <c r="I77" s="878"/>
      <c r="J77" s="878"/>
      <c r="K77" s="878"/>
      <c r="L77" s="878"/>
      <c r="M77" s="878"/>
      <c r="N77" s="878"/>
      <c r="O77" s="878"/>
      <c r="P77" s="879"/>
      <c r="Q77" s="881"/>
      <c r="R77" s="882"/>
      <c r="S77" s="882"/>
      <c r="T77" s="882"/>
      <c r="U77" s="835"/>
      <c r="V77" s="883"/>
      <c r="W77" s="882"/>
      <c r="X77" s="882"/>
      <c r="Y77" s="882"/>
      <c r="Z77" s="835"/>
      <c r="AA77" s="883"/>
      <c r="AB77" s="882"/>
      <c r="AC77" s="882"/>
      <c r="AD77" s="882"/>
      <c r="AE77" s="835"/>
      <c r="AF77" s="883"/>
      <c r="AG77" s="882"/>
      <c r="AH77" s="882"/>
      <c r="AI77" s="882"/>
      <c r="AJ77" s="835"/>
      <c r="AK77" s="883"/>
      <c r="AL77" s="882"/>
      <c r="AM77" s="882"/>
      <c r="AN77" s="882"/>
      <c r="AO77" s="835"/>
      <c r="AP77" s="883"/>
      <c r="AQ77" s="882"/>
      <c r="AR77" s="882"/>
      <c r="AS77" s="882"/>
      <c r="AT77" s="835"/>
      <c r="AU77" s="883"/>
      <c r="AV77" s="882"/>
      <c r="AW77" s="882"/>
      <c r="AX77" s="882"/>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7"/>
      <c r="C78" s="878"/>
      <c r="D78" s="878"/>
      <c r="E78" s="878"/>
      <c r="F78" s="878"/>
      <c r="G78" s="878"/>
      <c r="H78" s="878"/>
      <c r="I78" s="878"/>
      <c r="J78" s="878"/>
      <c r="K78" s="878"/>
      <c r="L78" s="878"/>
      <c r="M78" s="878"/>
      <c r="N78" s="878"/>
      <c r="O78" s="878"/>
      <c r="P78" s="879"/>
      <c r="Q78" s="880"/>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7"/>
      <c r="C79" s="878"/>
      <c r="D79" s="878"/>
      <c r="E79" s="878"/>
      <c r="F79" s="878"/>
      <c r="G79" s="878"/>
      <c r="H79" s="878"/>
      <c r="I79" s="878"/>
      <c r="J79" s="878"/>
      <c r="K79" s="878"/>
      <c r="L79" s="878"/>
      <c r="M79" s="878"/>
      <c r="N79" s="878"/>
      <c r="O79" s="878"/>
      <c r="P79" s="879"/>
      <c r="Q79" s="880"/>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7"/>
      <c r="C80" s="878"/>
      <c r="D80" s="878"/>
      <c r="E80" s="878"/>
      <c r="F80" s="878"/>
      <c r="G80" s="878"/>
      <c r="H80" s="878"/>
      <c r="I80" s="878"/>
      <c r="J80" s="878"/>
      <c r="K80" s="878"/>
      <c r="L80" s="878"/>
      <c r="M80" s="878"/>
      <c r="N80" s="878"/>
      <c r="O80" s="878"/>
      <c r="P80" s="879"/>
      <c r="Q80" s="880"/>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7"/>
      <c r="C81" s="878"/>
      <c r="D81" s="878"/>
      <c r="E81" s="878"/>
      <c r="F81" s="878"/>
      <c r="G81" s="878"/>
      <c r="H81" s="878"/>
      <c r="I81" s="878"/>
      <c r="J81" s="878"/>
      <c r="K81" s="878"/>
      <c r="L81" s="878"/>
      <c r="M81" s="878"/>
      <c r="N81" s="878"/>
      <c r="O81" s="878"/>
      <c r="P81" s="879"/>
      <c r="Q81" s="880"/>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7"/>
      <c r="C82" s="878"/>
      <c r="D82" s="878"/>
      <c r="E82" s="878"/>
      <c r="F82" s="878"/>
      <c r="G82" s="878"/>
      <c r="H82" s="878"/>
      <c r="I82" s="878"/>
      <c r="J82" s="878"/>
      <c r="K82" s="878"/>
      <c r="L82" s="878"/>
      <c r="M82" s="878"/>
      <c r="N82" s="878"/>
      <c r="O82" s="878"/>
      <c r="P82" s="879"/>
      <c r="Q82" s="880"/>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7"/>
      <c r="C83" s="878"/>
      <c r="D83" s="878"/>
      <c r="E83" s="878"/>
      <c r="F83" s="878"/>
      <c r="G83" s="878"/>
      <c r="H83" s="878"/>
      <c r="I83" s="878"/>
      <c r="J83" s="878"/>
      <c r="K83" s="878"/>
      <c r="L83" s="878"/>
      <c r="M83" s="878"/>
      <c r="N83" s="878"/>
      <c r="O83" s="878"/>
      <c r="P83" s="879"/>
      <c r="Q83" s="880"/>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7"/>
      <c r="C84" s="878"/>
      <c r="D84" s="878"/>
      <c r="E84" s="878"/>
      <c r="F84" s="878"/>
      <c r="G84" s="878"/>
      <c r="H84" s="878"/>
      <c r="I84" s="878"/>
      <c r="J84" s="878"/>
      <c r="K84" s="878"/>
      <c r="L84" s="878"/>
      <c r="M84" s="878"/>
      <c r="N84" s="878"/>
      <c r="O84" s="878"/>
      <c r="P84" s="879"/>
      <c r="Q84" s="880"/>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7"/>
      <c r="C85" s="878"/>
      <c r="D85" s="878"/>
      <c r="E85" s="878"/>
      <c r="F85" s="878"/>
      <c r="G85" s="878"/>
      <c r="H85" s="878"/>
      <c r="I85" s="878"/>
      <c r="J85" s="878"/>
      <c r="K85" s="878"/>
      <c r="L85" s="878"/>
      <c r="M85" s="878"/>
      <c r="N85" s="878"/>
      <c r="O85" s="878"/>
      <c r="P85" s="879"/>
      <c r="Q85" s="880"/>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7"/>
      <c r="C86" s="878"/>
      <c r="D86" s="878"/>
      <c r="E86" s="878"/>
      <c r="F86" s="878"/>
      <c r="G86" s="878"/>
      <c r="H86" s="878"/>
      <c r="I86" s="878"/>
      <c r="J86" s="878"/>
      <c r="K86" s="878"/>
      <c r="L86" s="878"/>
      <c r="M86" s="878"/>
      <c r="N86" s="878"/>
      <c r="O86" s="878"/>
      <c r="P86" s="879"/>
      <c r="Q86" s="880"/>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14330</v>
      </c>
      <c r="AG88" s="845"/>
      <c r="AH88" s="845"/>
      <c r="AI88" s="845"/>
      <c r="AJ88" s="845"/>
      <c r="AK88" s="842"/>
      <c r="AL88" s="842"/>
      <c r="AM88" s="842"/>
      <c r="AN88" s="842"/>
      <c r="AO88" s="842"/>
      <c r="AP88" s="845">
        <f>SUM(AP68:AT73)</f>
        <v>9300</v>
      </c>
      <c r="AQ88" s="845"/>
      <c r="AR88" s="845"/>
      <c r="AS88" s="845"/>
      <c r="AT88" s="845"/>
      <c r="AU88" s="845">
        <v>2228</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91"/>
      <c r="CI102" s="892"/>
      <c r="CJ102" s="892"/>
      <c r="CK102" s="892"/>
      <c r="CL102" s="893"/>
      <c r="CM102" s="891"/>
      <c r="CN102" s="892"/>
      <c r="CO102" s="892"/>
      <c r="CP102" s="892"/>
      <c r="CQ102" s="893"/>
      <c r="CR102" s="894">
        <v>749</v>
      </c>
      <c r="CS102" s="853"/>
      <c r="CT102" s="853"/>
      <c r="CU102" s="853"/>
      <c r="CV102" s="895"/>
      <c r="CW102" s="894">
        <v>123</v>
      </c>
      <c r="CX102" s="853"/>
      <c r="CY102" s="853"/>
      <c r="CZ102" s="853"/>
      <c r="DA102" s="895"/>
      <c r="DB102" s="894">
        <v>51</v>
      </c>
      <c r="DC102" s="853"/>
      <c r="DD102" s="853"/>
      <c r="DE102" s="853"/>
      <c r="DF102" s="895"/>
      <c r="DG102" s="894" t="s">
        <v>488</v>
      </c>
      <c r="DH102" s="853"/>
      <c r="DI102" s="853"/>
      <c r="DJ102" s="853"/>
      <c r="DK102" s="895"/>
      <c r="DL102" s="894" t="s">
        <v>488</v>
      </c>
      <c r="DM102" s="853"/>
      <c r="DN102" s="853"/>
      <c r="DO102" s="853"/>
      <c r="DP102" s="895"/>
      <c r="DQ102" s="894" t="s">
        <v>488</v>
      </c>
      <c r="DR102" s="853"/>
      <c r="DS102" s="853"/>
      <c r="DT102" s="853"/>
      <c r="DU102" s="895"/>
      <c r="DV102" s="789"/>
      <c r="DW102" s="790"/>
      <c r="DX102" s="790"/>
      <c r="DY102" s="790"/>
      <c r="DZ102" s="918"/>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9" t="s">
        <v>403</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0" t="s">
        <v>404</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1" t="s">
        <v>407</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408</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18" customFormat="1" ht="26.25" customHeight="1" x14ac:dyDescent="0.15">
      <c r="A109" s="91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410</v>
      </c>
      <c r="AB109" s="897"/>
      <c r="AC109" s="897"/>
      <c r="AD109" s="897"/>
      <c r="AE109" s="898"/>
      <c r="AF109" s="896" t="s">
        <v>411</v>
      </c>
      <c r="AG109" s="897"/>
      <c r="AH109" s="897"/>
      <c r="AI109" s="897"/>
      <c r="AJ109" s="898"/>
      <c r="AK109" s="896" t="s">
        <v>294</v>
      </c>
      <c r="AL109" s="897"/>
      <c r="AM109" s="897"/>
      <c r="AN109" s="897"/>
      <c r="AO109" s="898"/>
      <c r="AP109" s="896" t="s">
        <v>412</v>
      </c>
      <c r="AQ109" s="897"/>
      <c r="AR109" s="897"/>
      <c r="AS109" s="897"/>
      <c r="AT109" s="899"/>
      <c r="AU109" s="91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410</v>
      </c>
      <c r="BR109" s="897"/>
      <c r="BS109" s="897"/>
      <c r="BT109" s="897"/>
      <c r="BU109" s="898"/>
      <c r="BV109" s="896" t="s">
        <v>411</v>
      </c>
      <c r="BW109" s="897"/>
      <c r="BX109" s="897"/>
      <c r="BY109" s="897"/>
      <c r="BZ109" s="898"/>
      <c r="CA109" s="896" t="s">
        <v>294</v>
      </c>
      <c r="CB109" s="897"/>
      <c r="CC109" s="897"/>
      <c r="CD109" s="897"/>
      <c r="CE109" s="898"/>
      <c r="CF109" s="917" t="s">
        <v>412</v>
      </c>
      <c r="CG109" s="917"/>
      <c r="CH109" s="917"/>
      <c r="CI109" s="917"/>
      <c r="CJ109" s="917"/>
      <c r="CK109" s="896"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410</v>
      </c>
      <c r="DH109" s="897"/>
      <c r="DI109" s="897"/>
      <c r="DJ109" s="897"/>
      <c r="DK109" s="898"/>
      <c r="DL109" s="896" t="s">
        <v>411</v>
      </c>
      <c r="DM109" s="897"/>
      <c r="DN109" s="897"/>
      <c r="DO109" s="897"/>
      <c r="DP109" s="898"/>
      <c r="DQ109" s="896" t="s">
        <v>294</v>
      </c>
      <c r="DR109" s="897"/>
      <c r="DS109" s="897"/>
      <c r="DT109" s="897"/>
      <c r="DU109" s="898"/>
      <c r="DV109" s="896" t="s">
        <v>412</v>
      </c>
      <c r="DW109" s="897"/>
      <c r="DX109" s="897"/>
      <c r="DY109" s="897"/>
      <c r="DZ109" s="899"/>
    </row>
    <row r="110" spans="1:131" s="218" customFormat="1" ht="26.25" customHeight="1" x14ac:dyDescent="0.15">
      <c r="A110" s="900" t="s">
        <v>414</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6126017</v>
      </c>
      <c r="AB110" s="904"/>
      <c r="AC110" s="904"/>
      <c r="AD110" s="904"/>
      <c r="AE110" s="905"/>
      <c r="AF110" s="906">
        <v>6701569</v>
      </c>
      <c r="AG110" s="904"/>
      <c r="AH110" s="904"/>
      <c r="AI110" s="904"/>
      <c r="AJ110" s="905"/>
      <c r="AK110" s="906">
        <v>6293071</v>
      </c>
      <c r="AL110" s="904"/>
      <c r="AM110" s="904"/>
      <c r="AN110" s="904"/>
      <c r="AO110" s="905"/>
      <c r="AP110" s="907">
        <v>18.2</v>
      </c>
      <c r="AQ110" s="908"/>
      <c r="AR110" s="908"/>
      <c r="AS110" s="908"/>
      <c r="AT110" s="909"/>
      <c r="AU110" s="910" t="s">
        <v>69</v>
      </c>
      <c r="AV110" s="911"/>
      <c r="AW110" s="911"/>
      <c r="AX110" s="911"/>
      <c r="AY110" s="911"/>
      <c r="AZ110" s="933" t="s">
        <v>415</v>
      </c>
      <c r="BA110" s="901"/>
      <c r="BB110" s="901"/>
      <c r="BC110" s="901"/>
      <c r="BD110" s="901"/>
      <c r="BE110" s="901"/>
      <c r="BF110" s="901"/>
      <c r="BG110" s="901"/>
      <c r="BH110" s="901"/>
      <c r="BI110" s="901"/>
      <c r="BJ110" s="901"/>
      <c r="BK110" s="901"/>
      <c r="BL110" s="901"/>
      <c r="BM110" s="901"/>
      <c r="BN110" s="901"/>
      <c r="BO110" s="901"/>
      <c r="BP110" s="902"/>
      <c r="BQ110" s="934">
        <v>71017166</v>
      </c>
      <c r="BR110" s="935"/>
      <c r="BS110" s="935"/>
      <c r="BT110" s="935"/>
      <c r="BU110" s="935"/>
      <c r="BV110" s="935">
        <v>70945482</v>
      </c>
      <c r="BW110" s="935"/>
      <c r="BX110" s="935"/>
      <c r="BY110" s="935"/>
      <c r="BZ110" s="935"/>
      <c r="CA110" s="935">
        <v>67995472</v>
      </c>
      <c r="CB110" s="935"/>
      <c r="CC110" s="935"/>
      <c r="CD110" s="935"/>
      <c r="CE110" s="935"/>
      <c r="CF110" s="948">
        <v>196.8</v>
      </c>
      <c r="CG110" s="949"/>
      <c r="CH110" s="949"/>
      <c r="CI110" s="949"/>
      <c r="CJ110" s="949"/>
      <c r="CK110" s="950" t="s">
        <v>416</v>
      </c>
      <c r="CL110" s="951"/>
      <c r="CM110" s="933" t="s">
        <v>417</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18" customFormat="1" ht="26.25" customHeight="1" x14ac:dyDescent="0.15">
      <c r="A111" s="938" t="s">
        <v>418</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419</v>
      </c>
      <c r="BA111" s="927"/>
      <c r="BB111" s="927"/>
      <c r="BC111" s="927"/>
      <c r="BD111" s="927"/>
      <c r="BE111" s="927"/>
      <c r="BF111" s="927"/>
      <c r="BG111" s="927"/>
      <c r="BH111" s="927"/>
      <c r="BI111" s="927"/>
      <c r="BJ111" s="927"/>
      <c r="BK111" s="927"/>
      <c r="BL111" s="927"/>
      <c r="BM111" s="927"/>
      <c r="BN111" s="927"/>
      <c r="BO111" s="927"/>
      <c r="BP111" s="928"/>
      <c r="BQ111" s="929" t="s">
        <v>122</v>
      </c>
      <c r="BR111" s="930"/>
      <c r="BS111" s="930"/>
      <c r="BT111" s="930"/>
      <c r="BU111" s="930"/>
      <c r="BV111" s="930" t="s">
        <v>122</v>
      </c>
      <c r="BW111" s="930"/>
      <c r="BX111" s="930"/>
      <c r="BY111" s="930"/>
      <c r="BZ111" s="930"/>
      <c r="CA111" s="930" t="s">
        <v>122</v>
      </c>
      <c r="CB111" s="930"/>
      <c r="CC111" s="930"/>
      <c r="CD111" s="930"/>
      <c r="CE111" s="930"/>
      <c r="CF111" s="924" t="s">
        <v>122</v>
      </c>
      <c r="CG111" s="925"/>
      <c r="CH111" s="925"/>
      <c r="CI111" s="925"/>
      <c r="CJ111" s="925"/>
      <c r="CK111" s="952"/>
      <c r="CL111" s="953"/>
      <c r="CM111" s="926" t="s">
        <v>420</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122</v>
      </c>
      <c r="DH111" s="930"/>
      <c r="DI111" s="930"/>
      <c r="DJ111" s="930"/>
      <c r="DK111" s="930"/>
      <c r="DL111" s="930" t="s">
        <v>122</v>
      </c>
      <c r="DM111" s="930"/>
      <c r="DN111" s="930"/>
      <c r="DO111" s="930"/>
      <c r="DP111" s="930"/>
      <c r="DQ111" s="930" t="s">
        <v>122</v>
      </c>
      <c r="DR111" s="930"/>
      <c r="DS111" s="930"/>
      <c r="DT111" s="930"/>
      <c r="DU111" s="930"/>
      <c r="DV111" s="931" t="s">
        <v>122</v>
      </c>
      <c r="DW111" s="931"/>
      <c r="DX111" s="931"/>
      <c r="DY111" s="931"/>
      <c r="DZ111" s="932"/>
    </row>
    <row r="112" spans="1:131" s="218" customFormat="1" ht="26.25" customHeight="1" x14ac:dyDescent="0.15">
      <c r="A112" s="956" t="s">
        <v>421</v>
      </c>
      <c r="B112" s="957"/>
      <c r="C112" s="927" t="s">
        <v>422</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423</v>
      </c>
      <c r="BA112" s="927"/>
      <c r="BB112" s="927"/>
      <c r="BC112" s="927"/>
      <c r="BD112" s="927"/>
      <c r="BE112" s="927"/>
      <c r="BF112" s="927"/>
      <c r="BG112" s="927"/>
      <c r="BH112" s="927"/>
      <c r="BI112" s="927"/>
      <c r="BJ112" s="927"/>
      <c r="BK112" s="927"/>
      <c r="BL112" s="927"/>
      <c r="BM112" s="927"/>
      <c r="BN112" s="927"/>
      <c r="BO112" s="927"/>
      <c r="BP112" s="928"/>
      <c r="BQ112" s="929">
        <v>37060061</v>
      </c>
      <c r="BR112" s="930"/>
      <c r="BS112" s="930"/>
      <c r="BT112" s="930"/>
      <c r="BU112" s="930"/>
      <c r="BV112" s="930">
        <v>32554576</v>
      </c>
      <c r="BW112" s="930"/>
      <c r="BX112" s="930"/>
      <c r="BY112" s="930"/>
      <c r="BZ112" s="930"/>
      <c r="CA112" s="930">
        <v>31400192</v>
      </c>
      <c r="CB112" s="930"/>
      <c r="CC112" s="930"/>
      <c r="CD112" s="930"/>
      <c r="CE112" s="930"/>
      <c r="CF112" s="924">
        <v>90.9</v>
      </c>
      <c r="CG112" s="925"/>
      <c r="CH112" s="925"/>
      <c r="CI112" s="925"/>
      <c r="CJ112" s="925"/>
      <c r="CK112" s="952"/>
      <c r="CL112" s="953"/>
      <c r="CM112" s="926" t="s">
        <v>424</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18" customFormat="1" ht="26.25" customHeight="1" x14ac:dyDescent="0.15">
      <c r="A113" s="958"/>
      <c r="B113" s="959"/>
      <c r="C113" s="927" t="s">
        <v>425</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3061307</v>
      </c>
      <c r="AB113" s="942"/>
      <c r="AC113" s="942"/>
      <c r="AD113" s="942"/>
      <c r="AE113" s="943"/>
      <c r="AF113" s="944">
        <v>1886982</v>
      </c>
      <c r="AG113" s="942"/>
      <c r="AH113" s="942"/>
      <c r="AI113" s="942"/>
      <c r="AJ113" s="943"/>
      <c r="AK113" s="944">
        <v>1698964</v>
      </c>
      <c r="AL113" s="942"/>
      <c r="AM113" s="942"/>
      <c r="AN113" s="942"/>
      <c r="AO113" s="943"/>
      <c r="AP113" s="945">
        <v>4.9000000000000004</v>
      </c>
      <c r="AQ113" s="946"/>
      <c r="AR113" s="946"/>
      <c r="AS113" s="946"/>
      <c r="AT113" s="947"/>
      <c r="AU113" s="912"/>
      <c r="AV113" s="913"/>
      <c r="AW113" s="913"/>
      <c r="AX113" s="913"/>
      <c r="AY113" s="913"/>
      <c r="AZ113" s="926" t="s">
        <v>426</v>
      </c>
      <c r="BA113" s="927"/>
      <c r="BB113" s="927"/>
      <c r="BC113" s="927"/>
      <c r="BD113" s="927"/>
      <c r="BE113" s="927"/>
      <c r="BF113" s="927"/>
      <c r="BG113" s="927"/>
      <c r="BH113" s="927"/>
      <c r="BI113" s="927"/>
      <c r="BJ113" s="927"/>
      <c r="BK113" s="927"/>
      <c r="BL113" s="927"/>
      <c r="BM113" s="927"/>
      <c r="BN113" s="927"/>
      <c r="BO113" s="927"/>
      <c r="BP113" s="928"/>
      <c r="BQ113" s="929">
        <v>1665757</v>
      </c>
      <c r="BR113" s="930"/>
      <c r="BS113" s="930"/>
      <c r="BT113" s="930"/>
      <c r="BU113" s="930"/>
      <c r="BV113" s="930">
        <v>1482678</v>
      </c>
      <c r="BW113" s="930"/>
      <c r="BX113" s="930"/>
      <c r="BY113" s="930"/>
      <c r="BZ113" s="930"/>
      <c r="CA113" s="930">
        <v>2228142</v>
      </c>
      <c r="CB113" s="930"/>
      <c r="CC113" s="930"/>
      <c r="CD113" s="930"/>
      <c r="CE113" s="930"/>
      <c r="CF113" s="924">
        <v>6.5</v>
      </c>
      <c r="CG113" s="925"/>
      <c r="CH113" s="925"/>
      <c r="CI113" s="925"/>
      <c r="CJ113" s="925"/>
      <c r="CK113" s="952"/>
      <c r="CL113" s="953"/>
      <c r="CM113" s="926" t="s">
        <v>427</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18" customFormat="1" ht="26.25" customHeight="1" x14ac:dyDescent="0.15">
      <c r="A114" s="958"/>
      <c r="B114" s="959"/>
      <c r="C114" s="927" t="s">
        <v>428</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v>318088</v>
      </c>
      <c r="AB114" s="963"/>
      <c r="AC114" s="963"/>
      <c r="AD114" s="963"/>
      <c r="AE114" s="964"/>
      <c r="AF114" s="965">
        <v>296805</v>
      </c>
      <c r="AG114" s="963"/>
      <c r="AH114" s="963"/>
      <c r="AI114" s="963"/>
      <c r="AJ114" s="964"/>
      <c r="AK114" s="965">
        <v>279606</v>
      </c>
      <c r="AL114" s="963"/>
      <c r="AM114" s="963"/>
      <c r="AN114" s="963"/>
      <c r="AO114" s="964"/>
      <c r="AP114" s="966">
        <v>0.8</v>
      </c>
      <c r="AQ114" s="967"/>
      <c r="AR114" s="967"/>
      <c r="AS114" s="967"/>
      <c r="AT114" s="968"/>
      <c r="AU114" s="912"/>
      <c r="AV114" s="913"/>
      <c r="AW114" s="913"/>
      <c r="AX114" s="913"/>
      <c r="AY114" s="913"/>
      <c r="AZ114" s="926" t="s">
        <v>429</v>
      </c>
      <c r="BA114" s="927"/>
      <c r="BB114" s="927"/>
      <c r="BC114" s="927"/>
      <c r="BD114" s="927"/>
      <c r="BE114" s="927"/>
      <c r="BF114" s="927"/>
      <c r="BG114" s="927"/>
      <c r="BH114" s="927"/>
      <c r="BI114" s="927"/>
      <c r="BJ114" s="927"/>
      <c r="BK114" s="927"/>
      <c r="BL114" s="927"/>
      <c r="BM114" s="927"/>
      <c r="BN114" s="927"/>
      <c r="BO114" s="927"/>
      <c r="BP114" s="928"/>
      <c r="BQ114" s="929">
        <v>8444178</v>
      </c>
      <c r="BR114" s="930"/>
      <c r="BS114" s="930"/>
      <c r="BT114" s="930"/>
      <c r="BU114" s="930"/>
      <c r="BV114" s="930">
        <v>8080917</v>
      </c>
      <c r="BW114" s="930"/>
      <c r="BX114" s="930"/>
      <c r="BY114" s="930"/>
      <c r="BZ114" s="930"/>
      <c r="CA114" s="930">
        <v>7860396</v>
      </c>
      <c r="CB114" s="930"/>
      <c r="CC114" s="930"/>
      <c r="CD114" s="930"/>
      <c r="CE114" s="930"/>
      <c r="CF114" s="924">
        <v>22.8</v>
      </c>
      <c r="CG114" s="925"/>
      <c r="CH114" s="925"/>
      <c r="CI114" s="925"/>
      <c r="CJ114" s="925"/>
      <c r="CK114" s="952"/>
      <c r="CL114" s="953"/>
      <c r="CM114" s="926" t="s">
        <v>430</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18" customFormat="1" ht="26.25" customHeight="1" x14ac:dyDescent="0.15">
      <c r="A115" s="958"/>
      <c r="B115" s="959"/>
      <c r="C115" s="927" t="s">
        <v>431</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v>48817</v>
      </c>
      <c r="AB115" s="942"/>
      <c r="AC115" s="942"/>
      <c r="AD115" s="942"/>
      <c r="AE115" s="943"/>
      <c r="AF115" s="944">
        <v>10194</v>
      </c>
      <c r="AG115" s="942"/>
      <c r="AH115" s="942"/>
      <c r="AI115" s="942"/>
      <c r="AJ115" s="943"/>
      <c r="AK115" s="944" t="s">
        <v>122</v>
      </c>
      <c r="AL115" s="942"/>
      <c r="AM115" s="942"/>
      <c r="AN115" s="942"/>
      <c r="AO115" s="943"/>
      <c r="AP115" s="945" t="s">
        <v>122</v>
      </c>
      <c r="AQ115" s="946"/>
      <c r="AR115" s="946"/>
      <c r="AS115" s="946"/>
      <c r="AT115" s="947"/>
      <c r="AU115" s="912"/>
      <c r="AV115" s="913"/>
      <c r="AW115" s="913"/>
      <c r="AX115" s="913"/>
      <c r="AY115" s="913"/>
      <c r="AZ115" s="926" t="s">
        <v>432</v>
      </c>
      <c r="BA115" s="927"/>
      <c r="BB115" s="927"/>
      <c r="BC115" s="927"/>
      <c r="BD115" s="927"/>
      <c r="BE115" s="927"/>
      <c r="BF115" s="927"/>
      <c r="BG115" s="927"/>
      <c r="BH115" s="927"/>
      <c r="BI115" s="927"/>
      <c r="BJ115" s="927"/>
      <c r="BK115" s="927"/>
      <c r="BL115" s="927"/>
      <c r="BM115" s="927"/>
      <c r="BN115" s="927"/>
      <c r="BO115" s="927"/>
      <c r="BP115" s="928"/>
      <c r="BQ115" s="929">
        <v>36711</v>
      </c>
      <c r="BR115" s="930"/>
      <c r="BS115" s="930"/>
      <c r="BT115" s="930"/>
      <c r="BU115" s="930"/>
      <c r="BV115" s="930" t="s">
        <v>122</v>
      </c>
      <c r="BW115" s="930"/>
      <c r="BX115" s="930"/>
      <c r="BY115" s="930"/>
      <c r="BZ115" s="930"/>
      <c r="CA115" s="930">
        <v>37648</v>
      </c>
      <c r="CB115" s="930"/>
      <c r="CC115" s="930"/>
      <c r="CD115" s="930"/>
      <c r="CE115" s="930"/>
      <c r="CF115" s="924">
        <v>0.1</v>
      </c>
      <c r="CG115" s="925"/>
      <c r="CH115" s="925"/>
      <c r="CI115" s="925"/>
      <c r="CJ115" s="925"/>
      <c r="CK115" s="952"/>
      <c r="CL115" s="953"/>
      <c r="CM115" s="926" t="s">
        <v>433</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122</v>
      </c>
      <c r="DH115" s="963"/>
      <c r="DI115" s="963"/>
      <c r="DJ115" s="963"/>
      <c r="DK115" s="964"/>
      <c r="DL115" s="965" t="s">
        <v>122</v>
      </c>
      <c r="DM115" s="963"/>
      <c r="DN115" s="963"/>
      <c r="DO115" s="963"/>
      <c r="DP115" s="964"/>
      <c r="DQ115" s="965" t="s">
        <v>122</v>
      </c>
      <c r="DR115" s="963"/>
      <c r="DS115" s="963"/>
      <c r="DT115" s="963"/>
      <c r="DU115" s="964"/>
      <c r="DV115" s="966" t="s">
        <v>122</v>
      </c>
      <c r="DW115" s="967"/>
      <c r="DX115" s="967"/>
      <c r="DY115" s="967"/>
      <c r="DZ115" s="968"/>
    </row>
    <row r="116" spans="1:130" s="218" customFormat="1" ht="26.25" customHeight="1" x14ac:dyDescent="0.15">
      <c r="A116" s="960"/>
      <c r="B116" s="961"/>
      <c r="C116" s="969" t="s">
        <v>434</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435</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436</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122</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18" customFormat="1" ht="26.25" customHeight="1" x14ac:dyDescent="0.15">
      <c r="A117" s="91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437</v>
      </c>
      <c r="Z117" s="898"/>
      <c r="AA117" s="982">
        <v>9554229</v>
      </c>
      <c r="AB117" s="983"/>
      <c r="AC117" s="983"/>
      <c r="AD117" s="983"/>
      <c r="AE117" s="984"/>
      <c r="AF117" s="985">
        <v>8895550</v>
      </c>
      <c r="AG117" s="983"/>
      <c r="AH117" s="983"/>
      <c r="AI117" s="983"/>
      <c r="AJ117" s="984"/>
      <c r="AK117" s="985">
        <v>8271641</v>
      </c>
      <c r="AL117" s="983"/>
      <c r="AM117" s="983"/>
      <c r="AN117" s="983"/>
      <c r="AO117" s="984"/>
      <c r="AP117" s="986"/>
      <c r="AQ117" s="987"/>
      <c r="AR117" s="987"/>
      <c r="AS117" s="987"/>
      <c r="AT117" s="988"/>
      <c r="AU117" s="912"/>
      <c r="AV117" s="913"/>
      <c r="AW117" s="913"/>
      <c r="AX117" s="913"/>
      <c r="AY117" s="913"/>
      <c r="AZ117" s="978" t="s">
        <v>438</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439</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18" customFormat="1" ht="26.25" customHeight="1" x14ac:dyDescent="0.15">
      <c r="A118" s="91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410</v>
      </c>
      <c r="AB118" s="897"/>
      <c r="AC118" s="897"/>
      <c r="AD118" s="897"/>
      <c r="AE118" s="898"/>
      <c r="AF118" s="896" t="s">
        <v>411</v>
      </c>
      <c r="AG118" s="897"/>
      <c r="AH118" s="897"/>
      <c r="AI118" s="897"/>
      <c r="AJ118" s="898"/>
      <c r="AK118" s="896" t="s">
        <v>294</v>
      </c>
      <c r="AL118" s="897"/>
      <c r="AM118" s="897"/>
      <c r="AN118" s="897"/>
      <c r="AO118" s="898"/>
      <c r="AP118" s="974" t="s">
        <v>412</v>
      </c>
      <c r="AQ118" s="975"/>
      <c r="AR118" s="975"/>
      <c r="AS118" s="975"/>
      <c r="AT118" s="976"/>
      <c r="AU118" s="912"/>
      <c r="AV118" s="913"/>
      <c r="AW118" s="913"/>
      <c r="AX118" s="913"/>
      <c r="AY118" s="913"/>
      <c r="AZ118" s="977" t="s">
        <v>440</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441</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18" customFormat="1" ht="26.25" customHeight="1" x14ac:dyDescent="0.15">
      <c r="A119" s="1060" t="s">
        <v>416</v>
      </c>
      <c r="B119" s="951"/>
      <c r="C119" s="933" t="s">
        <v>417</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39" t="s">
        <v>177</v>
      </c>
      <c r="BA119" s="239"/>
      <c r="BB119" s="239"/>
      <c r="BC119" s="239"/>
      <c r="BD119" s="239"/>
      <c r="BE119" s="239"/>
      <c r="BF119" s="239"/>
      <c r="BG119" s="239"/>
      <c r="BH119" s="239"/>
      <c r="BI119" s="239"/>
      <c r="BJ119" s="239"/>
      <c r="BK119" s="239"/>
      <c r="BL119" s="239"/>
      <c r="BM119" s="239"/>
      <c r="BN119" s="239"/>
      <c r="BO119" s="981" t="s">
        <v>442</v>
      </c>
      <c r="BP119" s="1009"/>
      <c r="BQ119" s="1003">
        <v>118223873</v>
      </c>
      <c r="BR119" s="1004"/>
      <c r="BS119" s="1004"/>
      <c r="BT119" s="1004"/>
      <c r="BU119" s="1004"/>
      <c r="BV119" s="1004">
        <v>113063653</v>
      </c>
      <c r="BW119" s="1004"/>
      <c r="BX119" s="1004"/>
      <c r="BY119" s="1004"/>
      <c r="BZ119" s="1004"/>
      <c r="CA119" s="1004">
        <v>109521850</v>
      </c>
      <c r="CB119" s="1004"/>
      <c r="CC119" s="1004"/>
      <c r="CD119" s="1004"/>
      <c r="CE119" s="1004"/>
      <c r="CF119" s="1005"/>
      <c r="CG119" s="1006"/>
      <c r="CH119" s="1006"/>
      <c r="CI119" s="1006"/>
      <c r="CJ119" s="1007"/>
      <c r="CK119" s="954"/>
      <c r="CL119" s="955"/>
      <c r="CM119" s="977" t="s">
        <v>443</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18" customFormat="1" ht="26.25" customHeight="1" x14ac:dyDescent="0.15">
      <c r="A120" s="1061"/>
      <c r="B120" s="953"/>
      <c r="C120" s="926" t="s">
        <v>420</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122</v>
      </c>
      <c r="AB120" s="963"/>
      <c r="AC120" s="963"/>
      <c r="AD120" s="963"/>
      <c r="AE120" s="964"/>
      <c r="AF120" s="965" t="s">
        <v>122</v>
      </c>
      <c r="AG120" s="963"/>
      <c r="AH120" s="963"/>
      <c r="AI120" s="963"/>
      <c r="AJ120" s="964"/>
      <c r="AK120" s="965" t="s">
        <v>122</v>
      </c>
      <c r="AL120" s="963"/>
      <c r="AM120" s="963"/>
      <c r="AN120" s="963"/>
      <c r="AO120" s="964"/>
      <c r="AP120" s="966" t="s">
        <v>122</v>
      </c>
      <c r="AQ120" s="967"/>
      <c r="AR120" s="967"/>
      <c r="AS120" s="967"/>
      <c r="AT120" s="968"/>
      <c r="AU120" s="995" t="s">
        <v>444</v>
      </c>
      <c r="AV120" s="996"/>
      <c r="AW120" s="996"/>
      <c r="AX120" s="996"/>
      <c r="AY120" s="997"/>
      <c r="AZ120" s="933" t="s">
        <v>445</v>
      </c>
      <c r="BA120" s="901"/>
      <c r="BB120" s="901"/>
      <c r="BC120" s="901"/>
      <c r="BD120" s="901"/>
      <c r="BE120" s="901"/>
      <c r="BF120" s="901"/>
      <c r="BG120" s="901"/>
      <c r="BH120" s="901"/>
      <c r="BI120" s="901"/>
      <c r="BJ120" s="901"/>
      <c r="BK120" s="901"/>
      <c r="BL120" s="901"/>
      <c r="BM120" s="901"/>
      <c r="BN120" s="901"/>
      <c r="BO120" s="901"/>
      <c r="BP120" s="902"/>
      <c r="BQ120" s="934">
        <v>34750888</v>
      </c>
      <c r="BR120" s="935"/>
      <c r="BS120" s="935"/>
      <c r="BT120" s="935"/>
      <c r="BU120" s="935"/>
      <c r="BV120" s="935">
        <v>33293902</v>
      </c>
      <c r="BW120" s="935"/>
      <c r="BX120" s="935"/>
      <c r="BY120" s="935"/>
      <c r="BZ120" s="935"/>
      <c r="CA120" s="935">
        <v>31665168</v>
      </c>
      <c r="CB120" s="935"/>
      <c r="CC120" s="935"/>
      <c r="CD120" s="935"/>
      <c r="CE120" s="935"/>
      <c r="CF120" s="948">
        <v>91.7</v>
      </c>
      <c r="CG120" s="949"/>
      <c r="CH120" s="949"/>
      <c r="CI120" s="949"/>
      <c r="CJ120" s="949"/>
      <c r="CK120" s="1010" t="s">
        <v>446</v>
      </c>
      <c r="CL120" s="1011"/>
      <c r="CM120" s="1011"/>
      <c r="CN120" s="1011"/>
      <c r="CO120" s="1012"/>
      <c r="CP120" s="1018" t="s">
        <v>393</v>
      </c>
      <c r="CQ120" s="1019"/>
      <c r="CR120" s="1019"/>
      <c r="CS120" s="1019"/>
      <c r="CT120" s="1019"/>
      <c r="CU120" s="1019"/>
      <c r="CV120" s="1019"/>
      <c r="CW120" s="1019"/>
      <c r="CX120" s="1019"/>
      <c r="CY120" s="1019"/>
      <c r="CZ120" s="1019"/>
      <c r="DA120" s="1019"/>
      <c r="DB120" s="1019"/>
      <c r="DC120" s="1019"/>
      <c r="DD120" s="1019"/>
      <c r="DE120" s="1019"/>
      <c r="DF120" s="1020"/>
      <c r="DG120" s="934">
        <v>36465468</v>
      </c>
      <c r="DH120" s="935"/>
      <c r="DI120" s="935"/>
      <c r="DJ120" s="935"/>
      <c r="DK120" s="935"/>
      <c r="DL120" s="935">
        <v>31993656</v>
      </c>
      <c r="DM120" s="935"/>
      <c r="DN120" s="935"/>
      <c r="DO120" s="935"/>
      <c r="DP120" s="935"/>
      <c r="DQ120" s="935">
        <v>30914542</v>
      </c>
      <c r="DR120" s="935"/>
      <c r="DS120" s="935"/>
      <c r="DT120" s="935"/>
      <c r="DU120" s="935"/>
      <c r="DV120" s="936">
        <v>89.5</v>
      </c>
      <c r="DW120" s="936"/>
      <c r="DX120" s="936"/>
      <c r="DY120" s="936"/>
      <c r="DZ120" s="937"/>
    </row>
    <row r="121" spans="1:130" s="218" customFormat="1" ht="26.25" customHeight="1" x14ac:dyDescent="0.15">
      <c r="A121" s="1061"/>
      <c r="B121" s="953"/>
      <c r="C121" s="978" t="s">
        <v>447</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448</v>
      </c>
      <c r="BA121" s="927"/>
      <c r="BB121" s="927"/>
      <c r="BC121" s="927"/>
      <c r="BD121" s="927"/>
      <c r="BE121" s="927"/>
      <c r="BF121" s="927"/>
      <c r="BG121" s="927"/>
      <c r="BH121" s="927"/>
      <c r="BI121" s="927"/>
      <c r="BJ121" s="927"/>
      <c r="BK121" s="927"/>
      <c r="BL121" s="927"/>
      <c r="BM121" s="927"/>
      <c r="BN121" s="927"/>
      <c r="BO121" s="927"/>
      <c r="BP121" s="928"/>
      <c r="BQ121" s="929">
        <v>4547319</v>
      </c>
      <c r="BR121" s="930"/>
      <c r="BS121" s="930"/>
      <c r="BT121" s="930"/>
      <c r="BU121" s="930"/>
      <c r="BV121" s="930">
        <v>3706716</v>
      </c>
      <c r="BW121" s="930"/>
      <c r="BX121" s="930"/>
      <c r="BY121" s="930"/>
      <c r="BZ121" s="930"/>
      <c r="CA121" s="930">
        <v>13041692</v>
      </c>
      <c r="CB121" s="930"/>
      <c r="CC121" s="930"/>
      <c r="CD121" s="930"/>
      <c r="CE121" s="930"/>
      <c r="CF121" s="924">
        <v>37.799999999999997</v>
      </c>
      <c r="CG121" s="925"/>
      <c r="CH121" s="925"/>
      <c r="CI121" s="925"/>
      <c r="CJ121" s="925"/>
      <c r="CK121" s="1013"/>
      <c r="CL121" s="1014"/>
      <c r="CM121" s="1014"/>
      <c r="CN121" s="1014"/>
      <c r="CO121" s="1015"/>
      <c r="CP121" s="1023" t="s">
        <v>391</v>
      </c>
      <c r="CQ121" s="1024"/>
      <c r="CR121" s="1024"/>
      <c r="CS121" s="1024"/>
      <c r="CT121" s="1024"/>
      <c r="CU121" s="1024"/>
      <c r="CV121" s="1024"/>
      <c r="CW121" s="1024"/>
      <c r="CX121" s="1024"/>
      <c r="CY121" s="1024"/>
      <c r="CZ121" s="1024"/>
      <c r="DA121" s="1024"/>
      <c r="DB121" s="1024"/>
      <c r="DC121" s="1024"/>
      <c r="DD121" s="1024"/>
      <c r="DE121" s="1024"/>
      <c r="DF121" s="1025"/>
      <c r="DG121" s="929">
        <v>498377</v>
      </c>
      <c r="DH121" s="930"/>
      <c r="DI121" s="930"/>
      <c r="DJ121" s="930"/>
      <c r="DK121" s="930"/>
      <c r="DL121" s="930">
        <v>468288</v>
      </c>
      <c r="DM121" s="930"/>
      <c r="DN121" s="930"/>
      <c r="DO121" s="930"/>
      <c r="DP121" s="930"/>
      <c r="DQ121" s="930">
        <v>401554</v>
      </c>
      <c r="DR121" s="930"/>
      <c r="DS121" s="930"/>
      <c r="DT121" s="930"/>
      <c r="DU121" s="930"/>
      <c r="DV121" s="931">
        <v>1.2</v>
      </c>
      <c r="DW121" s="931"/>
      <c r="DX121" s="931"/>
      <c r="DY121" s="931"/>
      <c r="DZ121" s="932"/>
    </row>
    <row r="122" spans="1:130" s="218" customFormat="1" ht="26.25" customHeight="1" x14ac:dyDescent="0.15">
      <c r="A122" s="1061"/>
      <c r="B122" s="953"/>
      <c r="C122" s="926" t="s">
        <v>430</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449</v>
      </c>
      <c r="BA122" s="969"/>
      <c r="BB122" s="969"/>
      <c r="BC122" s="969"/>
      <c r="BD122" s="969"/>
      <c r="BE122" s="969"/>
      <c r="BF122" s="969"/>
      <c r="BG122" s="969"/>
      <c r="BH122" s="969"/>
      <c r="BI122" s="969"/>
      <c r="BJ122" s="969"/>
      <c r="BK122" s="969"/>
      <c r="BL122" s="969"/>
      <c r="BM122" s="969"/>
      <c r="BN122" s="969"/>
      <c r="BO122" s="969"/>
      <c r="BP122" s="970"/>
      <c r="BQ122" s="1003">
        <v>70258703</v>
      </c>
      <c r="BR122" s="1004"/>
      <c r="BS122" s="1004"/>
      <c r="BT122" s="1004"/>
      <c r="BU122" s="1004"/>
      <c r="BV122" s="1004">
        <v>71062283</v>
      </c>
      <c r="BW122" s="1004"/>
      <c r="BX122" s="1004"/>
      <c r="BY122" s="1004"/>
      <c r="BZ122" s="1004"/>
      <c r="CA122" s="1004">
        <v>68564628</v>
      </c>
      <c r="CB122" s="1004"/>
      <c r="CC122" s="1004"/>
      <c r="CD122" s="1004"/>
      <c r="CE122" s="1004"/>
      <c r="CF122" s="1021">
        <v>198.5</v>
      </c>
      <c r="CG122" s="1022"/>
      <c r="CH122" s="1022"/>
      <c r="CI122" s="1022"/>
      <c r="CJ122" s="1022"/>
      <c r="CK122" s="1013"/>
      <c r="CL122" s="1014"/>
      <c r="CM122" s="1014"/>
      <c r="CN122" s="1014"/>
      <c r="CO122" s="1015"/>
      <c r="CP122" s="1023" t="s">
        <v>394</v>
      </c>
      <c r="CQ122" s="1024"/>
      <c r="CR122" s="1024"/>
      <c r="CS122" s="1024"/>
      <c r="CT122" s="1024"/>
      <c r="CU122" s="1024"/>
      <c r="CV122" s="1024"/>
      <c r="CW122" s="1024"/>
      <c r="CX122" s="1024"/>
      <c r="CY122" s="1024"/>
      <c r="CZ122" s="1024"/>
      <c r="DA122" s="1024"/>
      <c r="DB122" s="1024"/>
      <c r="DC122" s="1024"/>
      <c r="DD122" s="1024"/>
      <c r="DE122" s="1024"/>
      <c r="DF122" s="1025"/>
      <c r="DG122" s="929">
        <v>96216</v>
      </c>
      <c r="DH122" s="930"/>
      <c r="DI122" s="930"/>
      <c r="DJ122" s="930"/>
      <c r="DK122" s="930"/>
      <c r="DL122" s="930">
        <v>92632</v>
      </c>
      <c r="DM122" s="930"/>
      <c r="DN122" s="930"/>
      <c r="DO122" s="930"/>
      <c r="DP122" s="930"/>
      <c r="DQ122" s="930">
        <v>84096</v>
      </c>
      <c r="DR122" s="930"/>
      <c r="DS122" s="930"/>
      <c r="DT122" s="930"/>
      <c r="DU122" s="930"/>
      <c r="DV122" s="931">
        <v>0.2</v>
      </c>
      <c r="DW122" s="931"/>
      <c r="DX122" s="931"/>
      <c r="DY122" s="931"/>
      <c r="DZ122" s="932"/>
    </row>
    <row r="123" spans="1:130" s="218" customFormat="1" ht="26.25" customHeight="1" x14ac:dyDescent="0.15">
      <c r="A123" s="1061"/>
      <c r="B123" s="953"/>
      <c r="C123" s="926" t="s">
        <v>436</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122</v>
      </c>
      <c r="AB123" s="963"/>
      <c r="AC123" s="963"/>
      <c r="AD123" s="963"/>
      <c r="AE123" s="964"/>
      <c r="AF123" s="965" t="s">
        <v>122</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39" t="s">
        <v>177</v>
      </c>
      <c r="BA123" s="239"/>
      <c r="BB123" s="239"/>
      <c r="BC123" s="239"/>
      <c r="BD123" s="239"/>
      <c r="BE123" s="239"/>
      <c r="BF123" s="239"/>
      <c r="BG123" s="239"/>
      <c r="BH123" s="239"/>
      <c r="BI123" s="239"/>
      <c r="BJ123" s="239"/>
      <c r="BK123" s="239"/>
      <c r="BL123" s="239"/>
      <c r="BM123" s="239"/>
      <c r="BN123" s="239"/>
      <c r="BO123" s="981" t="s">
        <v>450</v>
      </c>
      <c r="BP123" s="1009"/>
      <c r="BQ123" s="1067">
        <v>109556910</v>
      </c>
      <c r="BR123" s="1068"/>
      <c r="BS123" s="1068"/>
      <c r="BT123" s="1068"/>
      <c r="BU123" s="1068"/>
      <c r="BV123" s="1068">
        <v>108062901</v>
      </c>
      <c r="BW123" s="1068"/>
      <c r="BX123" s="1068"/>
      <c r="BY123" s="1068"/>
      <c r="BZ123" s="1068"/>
      <c r="CA123" s="1068">
        <v>113271488</v>
      </c>
      <c r="CB123" s="1068"/>
      <c r="CC123" s="1068"/>
      <c r="CD123" s="1068"/>
      <c r="CE123" s="1068"/>
      <c r="CF123" s="1005"/>
      <c r="CG123" s="1006"/>
      <c r="CH123" s="1006"/>
      <c r="CI123" s="1006"/>
      <c r="CJ123" s="1007"/>
      <c r="CK123" s="1013"/>
      <c r="CL123" s="1014"/>
      <c r="CM123" s="1014"/>
      <c r="CN123" s="1014"/>
      <c r="CO123" s="1015"/>
      <c r="CP123" s="1023" t="s">
        <v>390</v>
      </c>
      <c r="CQ123" s="1024"/>
      <c r="CR123" s="1024"/>
      <c r="CS123" s="1024"/>
      <c r="CT123" s="1024"/>
      <c r="CU123" s="1024"/>
      <c r="CV123" s="1024"/>
      <c r="CW123" s="1024"/>
      <c r="CX123" s="1024"/>
      <c r="CY123" s="1024"/>
      <c r="CZ123" s="1024"/>
      <c r="DA123" s="1024"/>
      <c r="DB123" s="1024"/>
      <c r="DC123" s="1024"/>
      <c r="DD123" s="1024"/>
      <c r="DE123" s="1024"/>
      <c r="DF123" s="1025"/>
      <c r="DG123" s="962" t="s">
        <v>122</v>
      </c>
      <c r="DH123" s="963"/>
      <c r="DI123" s="963"/>
      <c r="DJ123" s="963"/>
      <c r="DK123" s="964"/>
      <c r="DL123" s="965" t="s">
        <v>122</v>
      </c>
      <c r="DM123" s="963"/>
      <c r="DN123" s="963"/>
      <c r="DO123" s="963"/>
      <c r="DP123" s="964"/>
      <c r="DQ123" s="965" t="s">
        <v>122</v>
      </c>
      <c r="DR123" s="963"/>
      <c r="DS123" s="963"/>
      <c r="DT123" s="963"/>
      <c r="DU123" s="964"/>
      <c r="DV123" s="966" t="s">
        <v>122</v>
      </c>
      <c r="DW123" s="967"/>
      <c r="DX123" s="967"/>
      <c r="DY123" s="967"/>
      <c r="DZ123" s="968"/>
    </row>
    <row r="124" spans="1:130" s="218" customFormat="1" ht="26.25" customHeight="1" thickBot="1" x14ac:dyDescent="0.2">
      <c r="A124" s="1061"/>
      <c r="B124" s="953"/>
      <c r="C124" s="926" t="s">
        <v>439</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451</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v>25.7</v>
      </c>
      <c r="BR124" s="1031"/>
      <c r="BS124" s="1031"/>
      <c r="BT124" s="1031"/>
      <c r="BU124" s="1031"/>
      <c r="BV124" s="1031">
        <v>14.7</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452</v>
      </c>
      <c r="CQ124" s="1024"/>
      <c r="CR124" s="1024"/>
      <c r="CS124" s="1024"/>
      <c r="CT124" s="1024"/>
      <c r="CU124" s="1024"/>
      <c r="CV124" s="1024"/>
      <c r="CW124" s="1024"/>
      <c r="CX124" s="1024"/>
      <c r="CY124" s="1024"/>
      <c r="CZ124" s="1024"/>
      <c r="DA124" s="1024"/>
      <c r="DB124" s="1024"/>
      <c r="DC124" s="1024"/>
      <c r="DD124" s="1024"/>
      <c r="DE124" s="1024"/>
      <c r="DF124" s="1025"/>
      <c r="DG124" s="1008" t="s">
        <v>122</v>
      </c>
      <c r="DH124" s="990"/>
      <c r="DI124" s="990"/>
      <c r="DJ124" s="990"/>
      <c r="DK124" s="991"/>
      <c r="DL124" s="989" t="s">
        <v>122</v>
      </c>
      <c r="DM124" s="990"/>
      <c r="DN124" s="990"/>
      <c r="DO124" s="990"/>
      <c r="DP124" s="991"/>
      <c r="DQ124" s="989" t="s">
        <v>122</v>
      </c>
      <c r="DR124" s="990"/>
      <c r="DS124" s="990"/>
      <c r="DT124" s="990"/>
      <c r="DU124" s="991"/>
      <c r="DV124" s="992" t="s">
        <v>122</v>
      </c>
      <c r="DW124" s="993"/>
      <c r="DX124" s="993"/>
      <c r="DY124" s="993"/>
      <c r="DZ124" s="994"/>
    </row>
    <row r="125" spans="1:130" s="218" customFormat="1" ht="26.25" customHeight="1" x14ac:dyDescent="0.15">
      <c r="A125" s="1061"/>
      <c r="B125" s="953"/>
      <c r="C125" s="926" t="s">
        <v>441</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6" t="s">
        <v>453</v>
      </c>
      <c r="CL125" s="1011"/>
      <c r="CM125" s="1011"/>
      <c r="CN125" s="1011"/>
      <c r="CO125" s="1012"/>
      <c r="CP125" s="933" t="s">
        <v>454</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18" customFormat="1" ht="26.25" customHeight="1" thickBot="1" x14ac:dyDescent="0.2">
      <c r="A126" s="1061"/>
      <c r="B126" s="953"/>
      <c r="C126" s="926" t="s">
        <v>443</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122</v>
      </c>
      <c r="AB126" s="963"/>
      <c r="AC126" s="963"/>
      <c r="AD126" s="963"/>
      <c r="AE126" s="964"/>
      <c r="AF126" s="965" t="s">
        <v>122</v>
      </c>
      <c r="AG126" s="963"/>
      <c r="AH126" s="963"/>
      <c r="AI126" s="963"/>
      <c r="AJ126" s="964"/>
      <c r="AK126" s="965" t="s">
        <v>122</v>
      </c>
      <c r="AL126" s="963"/>
      <c r="AM126" s="963"/>
      <c r="AN126" s="963"/>
      <c r="AO126" s="964"/>
      <c r="AP126" s="966" t="s">
        <v>122</v>
      </c>
      <c r="AQ126" s="967"/>
      <c r="AR126" s="967"/>
      <c r="AS126" s="967"/>
      <c r="AT126" s="96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7"/>
      <c r="CL126" s="1014"/>
      <c r="CM126" s="1014"/>
      <c r="CN126" s="1014"/>
      <c r="CO126" s="1015"/>
      <c r="CP126" s="926" t="s">
        <v>455</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18" customFormat="1" ht="26.25" customHeight="1" x14ac:dyDescent="0.15">
      <c r="A127" s="1062"/>
      <c r="B127" s="955"/>
      <c r="C127" s="977" t="s">
        <v>456</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v>48817</v>
      </c>
      <c r="AB127" s="963"/>
      <c r="AC127" s="963"/>
      <c r="AD127" s="963"/>
      <c r="AE127" s="964"/>
      <c r="AF127" s="965">
        <v>10194</v>
      </c>
      <c r="AG127" s="963"/>
      <c r="AH127" s="963"/>
      <c r="AI127" s="963"/>
      <c r="AJ127" s="964"/>
      <c r="AK127" s="965" t="s">
        <v>122</v>
      </c>
      <c r="AL127" s="963"/>
      <c r="AM127" s="963"/>
      <c r="AN127" s="963"/>
      <c r="AO127" s="964"/>
      <c r="AP127" s="966" t="s">
        <v>122</v>
      </c>
      <c r="AQ127" s="967"/>
      <c r="AR127" s="967"/>
      <c r="AS127" s="967"/>
      <c r="AT127" s="968"/>
      <c r="AU127" s="220"/>
      <c r="AV127" s="220"/>
      <c r="AW127" s="220"/>
      <c r="AX127" s="1035" t="s">
        <v>457</v>
      </c>
      <c r="AY127" s="1036"/>
      <c r="AZ127" s="1036"/>
      <c r="BA127" s="1036"/>
      <c r="BB127" s="1036"/>
      <c r="BC127" s="1036"/>
      <c r="BD127" s="1036"/>
      <c r="BE127" s="1037"/>
      <c r="BF127" s="1038" t="s">
        <v>458</v>
      </c>
      <c r="BG127" s="1036"/>
      <c r="BH127" s="1036"/>
      <c r="BI127" s="1036"/>
      <c r="BJ127" s="1036"/>
      <c r="BK127" s="1036"/>
      <c r="BL127" s="1037"/>
      <c r="BM127" s="1038" t="s">
        <v>459</v>
      </c>
      <c r="BN127" s="1036"/>
      <c r="BO127" s="1036"/>
      <c r="BP127" s="1036"/>
      <c r="BQ127" s="1036"/>
      <c r="BR127" s="1036"/>
      <c r="BS127" s="1037"/>
      <c r="BT127" s="1038" t="s">
        <v>460</v>
      </c>
      <c r="BU127" s="1036"/>
      <c r="BV127" s="1036"/>
      <c r="BW127" s="1036"/>
      <c r="BX127" s="1036"/>
      <c r="BY127" s="1036"/>
      <c r="BZ127" s="1059"/>
      <c r="CA127" s="220"/>
      <c r="CB127" s="220"/>
      <c r="CC127" s="220"/>
      <c r="CD127" s="243"/>
      <c r="CE127" s="243"/>
      <c r="CF127" s="243"/>
      <c r="CG127" s="220"/>
      <c r="CH127" s="220"/>
      <c r="CI127" s="220"/>
      <c r="CJ127" s="242"/>
      <c r="CK127" s="1027"/>
      <c r="CL127" s="1014"/>
      <c r="CM127" s="1014"/>
      <c r="CN127" s="1014"/>
      <c r="CO127" s="1015"/>
      <c r="CP127" s="926" t="s">
        <v>461</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18" customFormat="1" ht="26.25" customHeight="1" thickBot="1" x14ac:dyDescent="0.2">
      <c r="A128" s="1045" t="s">
        <v>462</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463</v>
      </c>
      <c r="X128" s="1047"/>
      <c r="Y128" s="1047"/>
      <c r="Z128" s="1048"/>
      <c r="AA128" s="1049">
        <v>521853</v>
      </c>
      <c r="AB128" s="1050"/>
      <c r="AC128" s="1050"/>
      <c r="AD128" s="1050"/>
      <c r="AE128" s="1051"/>
      <c r="AF128" s="1052">
        <v>1135818</v>
      </c>
      <c r="AG128" s="1050"/>
      <c r="AH128" s="1050"/>
      <c r="AI128" s="1050"/>
      <c r="AJ128" s="1051"/>
      <c r="AK128" s="1052">
        <v>1277611</v>
      </c>
      <c r="AL128" s="1050"/>
      <c r="AM128" s="1050"/>
      <c r="AN128" s="1050"/>
      <c r="AO128" s="1051"/>
      <c r="AP128" s="1053"/>
      <c r="AQ128" s="1054"/>
      <c r="AR128" s="1054"/>
      <c r="AS128" s="1054"/>
      <c r="AT128" s="1055"/>
      <c r="AU128" s="220"/>
      <c r="AV128" s="220"/>
      <c r="AW128" s="220"/>
      <c r="AX128" s="900" t="s">
        <v>464</v>
      </c>
      <c r="AY128" s="901"/>
      <c r="AZ128" s="901"/>
      <c r="BA128" s="901"/>
      <c r="BB128" s="901"/>
      <c r="BC128" s="901"/>
      <c r="BD128" s="901"/>
      <c r="BE128" s="902"/>
      <c r="BF128" s="1056" t="s">
        <v>122</v>
      </c>
      <c r="BG128" s="1057"/>
      <c r="BH128" s="1057"/>
      <c r="BI128" s="1057"/>
      <c r="BJ128" s="1057"/>
      <c r="BK128" s="1057"/>
      <c r="BL128" s="1058"/>
      <c r="BM128" s="1056">
        <v>11.46</v>
      </c>
      <c r="BN128" s="1057"/>
      <c r="BO128" s="1057"/>
      <c r="BP128" s="1057"/>
      <c r="BQ128" s="1057"/>
      <c r="BR128" s="1057"/>
      <c r="BS128" s="1058"/>
      <c r="BT128" s="1056">
        <v>20</v>
      </c>
      <c r="BU128" s="1057"/>
      <c r="BV128" s="1057"/>
      <c r="BW128" s="1057"/>
      <c r="BX128" s="1057"/>
      <c r="BY128" s="1057"/>
      <c r="BZ128" s="1080"/>
      <c r="CA128" s="243"/>
      <c r="CB128" s="243"/>
      <c r="CC128" s="243"/>
      <c r="CD128" s="243"/>
      <c r="CE128" s="243"/>
      <c r="CF128" s="243"/>
      <c r="CG128" s="220"/>
      <c r="CH128" s="220"/>
      <c r="CI128" s="220"/>
      <c r="CJ128" s="242"/>
      <c r="CK128" s="1028"/>
      <c r="CL128" s="1029"/>
      <c r="CM128" s="1029"/>
      <c r="CN128" s="1029"/>
      <c r="CO128" s="1030"/>
      <c r="CP128" s="1039" t="s">
        <v>465</v>
      </c>
      <c r="CQ128" s="726"/>
      <c r="CR128" s="726"/>
      <c r="CS128" s="726"/>
      <c r="CT128" s="726"/>
      <c r="CU128" s="726"/>
      <c r="CV128" s="726"/>
      <c r="CW128" s="726"/>
      <c r="CX128" s="726"/>
      <c r="CY128" s="726"/>
      <c r="CZ128" s="726"/>
      <c r="DA128" s="726"/>
      <c r="DB128" s="726"/>
      <c r="DC128" s="726"/>
      <c r="DD128" s="726"/>
      <c r="DE128" s="726"/>
      <c r="DF128" s="1040"/>
      <c r="DG128" s="1041">
        <v>36711</v>
      </c>
      <c r="DH128" s="1042"/>
      <c r="DI128" s="1042"/>
      <c r="DJ128" s="1042"/>
      <c r="DK128" s="1042"/>
      <c r="DL128" s="1042" t="s">
        <v>122</v>
      </c>
      <c r="DM128" s="1042"/>
      <c r="DN128" s="1042"/>
      <c r="DO128" s="1042"/>
      <c r="DP128" s="1042"/>
      <c r="DQ128" s="1042">
        <v>37648</v>
      </c>
      <c r="DR128" s="1042"/>
      <c r="DS128" s="1042"/>
      <c r="DT128" s="1042"/>
      <c r="DU128" s="1042"/>
      <c r="DV128" s="1043">
        <v>0.1</v>
      </c>
      <c r="DW128" s="1043"/>
      <c r="DX128" s="1043"/>
      <c r="DY128" s="1043"/>
      <c r="DZ128" s="1044"/>
    </row>
    <row r="129" spans="1:131" s="218" customFormat="1" ht="26.25" customHeight="1" x14ac:dyDescent="0.15">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466</v>
      </c>
      <c r="X129" s="1075"/>
      <c r="Y129" s="1075"/>
      <c r="Z129" s="1076"/>
      <c r="AA129" s="962">
        <v>39396214</v>
      </c>
      <c r="AB129" s="963"/>
      <c r="AC129" s="963"/>
      <c r="AD129" s="963"/>
      <c r="AE129" s="964"/>
      <c r="AF129" s="965">
        <v>40021657</v>
      </c>
      <c r="AG129" s="963"/>
      <c r="AH129" s="963"/>
      <c r="AI129" s="963"/>
      <c r="AJ129" s="964"/>
      <c r="AK129" s="965">
        <v>40043067</v>
      </c>
      <c r="AL129" s="963"/>
      <c r="AM129" s="963"/>
      <c r="AN129" s="963"/>
      <c r="AO129" s="964"/>
      <c r="AP129" s="1077"/>
      <c r="AQ129" s="1078"/>
      <c r="AR129" s="1078"/>
      <c r="AS129" s="1078"/>
      <c r="AT129" s="1079"/>
      <c r="AU129" s="221"/>
      <c r="AV129" s="221"/>
      <c r="AW129" s="221"/>
      <c r="AX129" s="1069" t="s">
        <v>467</v>
      </c>
      <c r="AY129" s="927"/>
      <c r="AZ129" s="927"/>
      <c r="BA129" s="927"/>
      <c r="BB129" s="927"/>
      <c r="BC129" s="927"/>
      <c r="BD129" s="927"/>
      <c r="BE129" s="928"/>
      <c r="BF129" s="1070" t="s">
        <v>122</v>
      </c>
      <c r="BG129" s="1071"/>
      <c r="BH129" s="1071"/>
      <c r="BI129" s="1071"/>
      <c r="BJ129" s="1071"/>
      <c r="BK129" s="1071"/>
      <c r="BL129" s="1072"/>
      <c r="BM129" s="1070">
        <v>16.46</v>
      </c>
      <c r="BN129" s="1071"/>
      <c r="BO129" s="1071"/>
      <c r="BP129" s="1071"/>
      <c r="BQ129" s="1071"/>
      <c r="BR129" s="1071"/>
      <c r="BS129" s="1072"/>
      <c r="BT129" s="1070">
        <v>30</v>
      </c>
      <c r="BU129" s="1071"/>
      <c r="BV129" s="1071"/>
      <c r="BW129" s="1071"/>
      <c r="BX129" s="1071"/>
      <c r="BY129" s="1071"/>
      <c r="BZ129" s="10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8" t="s">
        <v>468</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469</v>
      </c>
      <c r="X130" s="1075"/>
      <c r="Y130" s="1075"/>
      <c r="Z130" s="1076"/>
      <c r="AA130" s="962">
        <v>5772060</v>
      </c>
      <c r="AB130" s="963"/>
      <c r="AC130" s="963"/>
      <c r="AD130" s="963"/>
      <c r="AE130" s="964"/>
      <c r="AF130" s="965">
        <v>6178115</v>
      </c>
      <c r="AG130" s="963"/>
      <c r="AH130" s="963"/>
      <c r="AI130" s="963"/>
      <c r="AJ130" s="964"/>
      <c r="AK130" s="965">
        <v>5498482</v>
      </c>
      <c r="AL130" s="963"/>
      <c r="AM130" s="963"/>
      <c r="AN130" s="963"/>
      <c r="AO130" s="964"/>
      <c r="AP130" s="1077"/>
      <c r="AQ130" s="1078"/>
      <c r="AR130" s="1078"/>
      <c r="AS130" s="1078"/>
      <c r="AT130" s="1079"/>
      <c r="AU130" s="221"/>
      <c r="AV130" s="221"/>
      <c r="AW130" s="221"/>
      <c r="AX130" s="1069" t="s">
        <v>470</v>
      </c>
      <c r="AY130" s="927"/>
      <c r="AZ130" s="927"/>
      <c r="BA130" s="927"/>
      <c r="BB130" s="927"/>
      <c r="BC130" s="927"/>
      <c r="BD130" s="927"/>
      <c r="BE130" s="928"/>
      <c r="BF130" s="1105">
        <v>6.2</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471</v>
      </c>
      <c r="X131" s="1112"/>
      <c r="Y131" s="1112"/>
      <c r="Z131" s="1113"/>
      <c r="AA131" s="1008">
        <v>33624154</v>
      </c>
      <c r="AB131" s="990"/>
      <c r="AC131" s="990"/>
      <c r="AD131" s="990"/>
      <c r="AE131" s="991"/>
      <c r="AF131" s="989">
        <v>33843542</v>
      </c>
      <c r="AG131" s="990"/>
      <c r="AH131" s="990"/>
      <c r="AI131" s="990"/>
      <c r="AJ131" s="991"/>
      <c r="AK131" s="989">
        <v>34544585</v>
      </c>
      <c r="AL131" s="990"/>
      <c r="AM131" s="990"/>
      <c r="AN131" s="990"/>
      <c r="AO131" s="991"/>
      <c r="AP131" s="1114"/>
      <c r="AQ131" s="1115"/>
      <c r="AR131" s="1115"/>
      <c r="AS131" s="1115"/>
      <c r="AT131" s="1116"/>
      <c r="AU131" s="221"/>
      <c r="AV131" s="221"/>
      <c r="AW131" s="221"/>
      <c r="AX131" s="1087" t="s">
        <v>472</v>
      </c>
      <c r="AY131" s="726"/>
      <c r="AZ131" s="726"/>
      <c r="BA131" s="726"/>
      <c r="BB131" s="726"/>
      <c r="BC131" s="726"/>
      <c r="BD131" s="726"/>
      <c r="BE131" s="1040"/>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4" t="s">
        <v>473</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474</v>
      </c>
      <c r="W132" s="1098"/>
      <c r="X132" s="1098"/>
      <c r="Y132" s="1098"/>
      <c r="Z132" s="1099"/>
      <c r="AA132" s="1100">
        <v>9.696351022</v>
      </c>
      <c r="AB132" s="1101"/>
      <c r="AC132" s="1101"/>
      <c r="AD132" s="1101"/>
      <c r="AE132" s="1102"/>
      <c r="AF132" s="1103">
        <v>4.6733198319999998</v>
      </c>
      <c r="AG132" s="1101"/>
      <c r="AH132" s="1101"/>
      <c r="AI132" s="1101"/>
      <c r="AJ132" s="1102"/>
      <c r="AK132" s="1103">
        <v>4.3293268679999999</v>
      </c>
      <c r="AL132" s="1101"/>
      <c r="AM132" s="1101"/>
      <c r="AN132" s="1101"/>
      <c r="AO132" s="1102"/>
      <c r="AP132" s="1005"/>
      <c r="AQ132" s="1006"/>
      <c r="AR132" s="1006"/>
      <c r="AS132" s="1006"/>
      <c r="AT132" s="1104"/>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475</v>
      </c>
      <c r="W133" s="1081"/>
      <c r="X133" s="1081"/>
      <c r="Y133" s="1081"/>
      <c r="Z133" s="1082"/>
      <c r="AA133" s="1083">
        <v>9.3000000000000007</v>
      </c>
      <c r="AB133" s="1084"/>
      <c r="AC133" s="1084"/>
      <c r="AD133" s="1084"/>
      <c r="AE133" s="1085"/>
      <c r="AF133" s="1083">
        <v>8.1999999999999993</v>
      </c>
      <c r="AG133" s="1084"/>
      <c r="AH133" s="1084"/>
      <c r="AI133" s="1084"/>
      <c r="AJ133" s="1085"/>
      <c r="AK133" s="1083">
        <v>6.2</v>
      </c>
      <c r="AL133" s="1084"/>
      <c r="AM133" s="1084"/>
      <c r="AN133" s="1084"/>
      <c r="AO133" s="1085"/>
      <c r="AP133" s="1032"/>
      <c r="AQ133" s="1033"/>
      <c r="AR133" s="1033"/>
      <c r="AS133" s="1033"/>
      <c r="AT133" s="108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rYt4/SoeX3T0ioibrsi/KWhSekcSkhy3vCXTFtEvV3aBdzUVp+eu3c+K7OqJfx0IEHFiBzjde41fiqy8AeZ+g==" saltValue="S77RnyeOLrAgM/wO0nXV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bYpIYIY5gzGcZAmQ2QkS5kdNfh23p4GhsTw5Hrhj5aBzH9R1syje1g/Mpucw6c0D3qYkmR6iHugdI+X8k4hXA==" saltValue="7F0gyPlymiZT+kBbYdYq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2fzGrZCkR2O5JSaKJi5NGh6obQ0LmlA4Ji4k1sJRWE5tS8Emis7EADsBZgB73WycJFbtV0bYx1q6uoLLsI6LA==" saltValue="pN63FTRwFCScZWpNBxeq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0" t="s">
        <v>484</v>
      </c>
      <c r="AL9" s="1121"/>
      <c r="AM9" s="1121"/>
      <c r="AN9" s="1122"/>
      <c r="AO9" s="269">
        <v>11917088</v>
      </c>
      <c r="AP9" s="269">
        <v>89976</v>
      </c>
      <c r="AQ9" s="270">
        <v>74190</v>
      </c>
      <c r="AR9" s="271">
        <v>21.3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0" t="s">
        <v>485</v>
      </c>
      <c r="AL10" s="1121"/>
      <c r="AM10" s="1121"/>
      <c r="AN10" s="1122"/>
      <c r="AO10" s="272">
        <v>1819753</v>
      </c>
      <c r="AP10" s="272">
        <v>13739</v>
      </c>
      <c r="AQ10" s="273">
        <v>4494</v>
      </c>
      <c r="AR10" s="274">
        <v>205.7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0" t="s">
        <v>486</v>
      </c>
      <c r="AL11" s="1121"/>
      <c r="AM11" s="1121"/>
      <c r="AN11" s="1122"/>
      <c r="AO11" s="272">
        <v>588581</v>
      </c>
      <c r="AP11" s="272">
        <v>4444</v>
      </c>
      <c r="AQ11" s="273">
        <v>2274</v>
      </c>
      <c r="AR11" s="274">
        <v>95.4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0" t="s">
        <v>487</v>
      </c>
      <c r="AL12" s="1121"/>
      <c r="AM12" s="1121"/>
      <c r="AN12" s="1122"/>
      <c r="AO12" s="272" t="s">
        <v>488</v>
      </c>
      <c r="AP12" s="272" t="s">
        <v>488</v>
      </c>
      <c r="AQ12" s="273">
        <v>23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0" t="s">
        <v>489</v>
      </c>
      <c r="AL13" s="1121"/>
      <c r="AM13" s="1121"/>
      <c r="AN13" s="1122"/>
      <c r="AO13" s="272">
        <v>425427</v>
      </c>
      <c r="AP13" s="272">
        <v>3212</v>
      </c>
      <c r="AQ13" s="273">
        <v>2538</v>
      </c>
      <c r="AR13" s="274">
        <v>26.6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0" t="s">
        <v>490</v>
      </c>
      <c r="AL14" s="1121"/>
      <c r="AM14" s="1121"/>
      <c r="AN14" s="1122"/>
      <c r="AO14" s="272">
        <v>902292</v>
      </c>
      <c r="AP14" s="272">
        <v>6812</v>
      </c>
      <c r="AQ14" s="273">
        <v>2009</v>
      </c>
      <c r="AR14" s="274">
        <v>239.1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3" t="s">
        <v>491</v>
      </c>
      <c r="AL15" s="1124"/>
      <c r="AM15" s="1124"/>
      <c r="AN15" s="1125"/>
      <c r="AO15" s="272">
        <v>-926258</v>
      </c>
      <c r="AP15" s="272">
        <v>-6993</v>
      </c>
      <c r="AQ15" s="273">
        <v>-4396</v>
      </c>
      <c r="AR15" s="274">
        <v>59.1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3" t="s">
        <v>177</v>
      </c>
      <c r="AL16" s="1124"/>
      <c r="AM16" s="1124"/>
      <c r="AN16" s="1125"/>
      <c r="AO16" s="272">
        <v>14726883</v>
      </c>
      <c r="AP16" s="272">
        <v>111191</v>
      </c>
      <c r="AQ16" s="273">
        <v>81133</v>
      </c>
      <c r="AR16" s="274">
        <v>37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6" t="s">
        <v>496</v>
      </c>
      <c r="AL21" s="1127"/>
      <c r="AM21" s="1127"/>
      <c r="AN21" s="1128"/>
      <c r="AO21" s="285">
        <v>9.3800000000000008</v>
      </c>
      <c r="AP21" s="286">
        <v>7.09</v>
      </c>
      <c r="AQ21" s="287">
        <v>2.29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6" t="s">
        <v>497</v>
      </c>
      <c r="AL22" s="1127"/>
      <c r="AM22" s="1127"/>
      <c r="AN22" s="1128"/>
      <c r="AO22" s="290">
        <v>97.3</v>
      </c>
      <c r="AP22" s="291">
        <v>99.1</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7" t="s">
        <v>498</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4" t="s">
        <v>501</v>
      </c>
      <c r="AL32" s="1135"/>
      <c r="AM32" s="1135"/>
      <c r="AN32" s="1136"/>
      <c r="AO32" s="300">
        <v>6293071</v>
      </c>
      <c r="AP32" s="300">
        <v>47514</v>
      </c>
      <c r="AQ32" s="301">
        <v>38069</v>
      </c>
      <c r="AR32" s="302">
        <v>24.8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4" t="s">
        <v>502</v>
      </c>
      <c r="AL33" s="1135"/>
      <c r="AM33" s="1135"/>
      <c r="AN33" s="1136"/>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4" t="s">
        <v>503</v>
      </c>
      <c r="AL34" s="1135"/>
      <c r="AM34" s="1135"/>
      <c r="AN34" s="1136"/>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4" t="s">
        <v>504</v>
      </c>
      <c r="AL35" s="1135"/>
      <c r="AM35" s="1135"/>
      <c r="AN35" s="1136"/>
      <c r="AO35" s="300">
        <v>1698964</v>
      </c>
      <c r="AP35" s="300">
        <v>12828</v>
      </c>
      <c r="AQ35" s="301">
        <v>11274</v>
      </c>
      <c r="AR35" s="302">
        <v>13.8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4" t="s">
        <v>505</v>
      </c>
      <c r="AL36" s="1135"/>
      <c r="AM36" s="1135"/>
      <c r="AN36" s="1136"/>
      <c r="AO36" s="300">
        <v>279606</v>
      </c>
      <c r="AP36" s="300">
        <v>2111</v>
      </c>
      <c r="AQ36" s="301">
        <v>1710</v>
      </c>
      <c r="AR36" s="302">
        <v>23.5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4" t="s">
        <v>506</v>
      </c>
      <c r="AL37" s="1135"/>
      <c r="AM37" s="1135"/>
      <c r="AN37" s="1136"/>
      <c r="AO37" s="300" t="s">
        <v>488</v>
      </c>
      <c r="AP37" s="300" t="s">
        <v>488</v>
      </c>
      <c r="AQ37" s="301">
        <v>731</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7" t="s">
        <v>507</v>
      </c>
      <c r="AL38" s="1138"/>
      <c r="AM38" s="1138"/>
      <c r="AN38" s="1139"/>
      <c r="AO38" s="303" t="s">
        <v>488</v>
      </c>
      <c r="AP38" s="303" t="s">
        <v>488</v>
      </c>
      <c r="AQ38" s="304">
        <v>1</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7" t="s">
        <v>508</v>
      </c>
      <c r="AL39" s="1138"/>
      <c r="AM39" s="1138"/>
      <c r="AN39" s="1139"/>
      <c r="AO39" s="300">
        <v>-1277611</v>
      </c>
      <c r="AP39" s="300">
        <v>-9646</v>
      </c>
      <c r="AQ39" s="301">
        <v>-7408</v>
      </c>
      <c r="AR39" s="302">
        <v>30.2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4" t="s">
        <v>509</v>
      </c>
      <c r="AL40" s="1135"/>
      <c r="AM40" s="1135"/>
      <c r="AN40" s="1136"/>
      <c r="AO40" s="300">
        <v>-5498482</v>
      </c>
      <c r="AP40" s="300">
        <v>-41515</v>
      </c>
      <c r="AQ40" s="301">
        <v>-32910</v>
      </c>
      <c r="AR40" s="302">
        <v>26.1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0" t="s">
        <v>287</v>
      </c>
      <c r="AL41" s="1141"/>
      <c r="AM41" s="1141"/>
      <c r="AN41" s="1142"/>
      <c r="AO41" s="300">
        <v>1495548</v>
      </c>
      <c r="AP41" s="300">
        <v>11292</v>
      </c>
      <c r="AQ41" s="301">
        <v>11466</v>
      </c>
      <c r="AR41" s="302">
        <v>-1.5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9" t="s">
        <v>479</v>
      </c>
      <c r="AN49" s="1131" t="s">
        <v>512</v>
      </c>
      <c r="AO49" s="1132"/>
      <c r="AP49" s="1132"/>
      <c r="AQ49" s="1132"/>
      <c r="AR49" s="1133"/>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0"/>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49754246</v>
      </c>
      <c r="AN51" s="322">
        <v>353308</v>
      </c>
      <c r="AO51" s="323">
        <v>15.8</v>
      </c>
      <c r="AP51" s="324">
        <v>56416</v>
      </c>
      <c r="AQ51" s="325">
        <v>-15</v>
      </c>
      <c r="AR51" s="326">
        <v>30.8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10014567</v>
      </c>
      <c r="AN52" s="330">
        <v>71114</v>
      </c>
      <c r="AO52" s="331">
        <v>4.7</v>
      </c>
      <c r="AP52" s="332">
        <v>32623</v>
      </c>
      <c r="AQ52" s="333">
        <v>-5.5</v>
      </c>
      <c r="AR52" s="334">
        <v>10.199999999999999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31738500</v>
      </c>
      <c r="AN53" s="322">
        <v>228852</v>
      </c>
      <c r="AO53" s="323">
        <v>-35.200000000000003</v>
      </c>
      <c r="AP53" s="324">
        <v>49217</v>
      </c>
      <c r="AQ53" s="325">
        <v>-12.8</v>
      </c>
      <c r="AR53" s="326">
        <v>-22.4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5813265</v>
      </c>
      <c r="AN54" s="330">
        <v>41917</v>
      </c>
      <c r="AO54" s="331">
        <v>-41.1</v>
      </c>
      <c r="AP54" s="332">
        <v>27232</v>
      </c>
      <c r="AQ54" s="333">
        <v>-16.5</v>
      </c>
      <c r="AR54" s="334">
        <v>-24.6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13157936</v>
      </c>
      <c r="AN55" s="322">
        <v>96168</v>
      </c>
      <c r="AO55" s="323">
        <v>-58</v>
      </c>
      <c r="AP55" s="324">
        <v>49211</v>
      </c>
      <c r="AQ55" s="325">
        <v>0</v>
      </c>
      <c r="AR55" s="326">
        <v>-58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4122564</v>
      </c>
      <c r="AN56" s="330">
        <v>30131</v>
      </c>
      <c r="AO56" s="331">
        <v>-28.1</v>
      </c>
      <c r="AP56" s="332">
        <v>28367</v>
      </c>
      <c r="AQ56" s="333">
        <v>4.2</v>
      </c>
      <c r="AR56" s="334">
        <v>-32.299999999999997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11397853</v>
      </c>
      <c r="AN57" s="322">
        <v>84610</v>
      </c>
      <c r="AO57" s="323">
        <v>-12</v>
      </c>
      <c r="AP57" s="324">
        <v>51738</v>
      </c>
      <c r="AQ57" s="325">
        <v>5.0999999999999996</v>
      </c>
      <c r="AR57" s="326">
        <v>-17.100000000000001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5136069</v>
      </c>
      <c r="AN58" s="330">
        <v>38127</v>
      </c>
      <c r="AO58" s="331">
        <v>26.5</v>
      </c>
      <c r="AP58" s="332">
        <v>30360</v>
      </c>
      <c r="AQ58" s="333">
        <v>7</v>
      </c>
      <c r="AR58" s="334">
        <v>19.5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8150012</v>
      </c>
      <c r="AN59" s="322">
        <v>61534</v>
      </c>
      <c r="AO59" s="323">
        <v>-27.3</v>
      </c>
      <c r="AP59" s="324">
        <v>67158</v>
      </c>
      <c r="AQ59" s="325">
        <v>29.8</v>
      </c>
      <c r="AR59" s="326">
        <v>-57.1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3447629</v>
      </c>
      <c r="AN60" s="330">
        <v>26030</v>
      </c>
      <c r="AO60" s="331">
        <v>-31.7</v>
      </c>
      <c r="AP60" s="332">
        <v>42077</v>
      </c>
      <c r="AQ60" s="333">
        <v>38.6</v>
      </c>
      <c r="AR60" s="334">
        <v>-70.3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22839709</v>
      </c>
      <c r="AN61" s="337">
        <v>164894</v>
      </c>
      <c r="AO61" s="338">
        <v>-23.3</v>
      </c>
      <c r="AP61" s="339">
        <v>54748</v>
      </c>
      <c r="AQ61" s="340">
        <v>1.4</v>
      </c>
      <c r="AR61" s="326">
        <v>-24.7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5706819</v>
      </c>
      <c r="AN62" s="330">
        <v>41464</v>
      </c>
      <c r="AO62" s="331">
        <v>-13.9</v>
      </c>
      <c r="AP62" s="332">
        <v>32132</v>
      </c>
      <c r="AQ62" s="333">
        <v>5.6</v>
      </c>
      <c r="AR62" s="334">
        <v>-19.5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5FA8ACFwt2DhwHUMvKFb1ePXwhKRmUP7nXFVrBFt8E5RkE/WdsHebtSHa+MNHKrSFPNId94IewozEsQletWaA==" saltValue="K1yIr4HZgxAmicTsDSdq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2tpZnHjBHU+iFsf0DiFyhJtMgb9+zENn3p0BEnCgSxv+nv5+4+bFUWmPsVCXiqaknd6OndPWIbASHIIgMqokUg==" saltValue="psyEQs65jQQQwiGfKINf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FLoCwdXF2/bUj1O5WA/jMdZs38rMzyeKgpVcPQvCM9Lmiy4DhguvPfY0tk1E6s7DIAbMJ+1oRHEIDGvdgUdsEA==" saltValue="EMto8skkpUMEtJrFB9+Q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3" t="s">
        <v>3</v>
      </c>
      <c r="D47" s="1143"/>
      <c r="E47" s="1144"/>
      <c r="F47" s="11">
        <v>22.84</v>
      </c>
      <c r="G47" s="12">
        <v>21.34</v>
      </c>
      <c r="H47" s="12">
        <v>21.8</v>
      </c>
      <c r="I47" s="12">
        <v>20.34</v>
      </c>
      <c r="J47" s="13">
        <v>16.48</v>
      </c>
    </row>
    <row r="48" spans="2:10" ht="57.75" customHeight="1" x14ac:dyDescent="0.15">
      <c r="B48" s="14"/>
      <c r="C48" s="1145" t="s">
        <v>4</v>
      </c>
      <c r="D48" s="1145"/>
      <c r="E48" s="1146"/>
      <c r="F48" s="15">
        <v>14.34</v>
      </c>
      <c r="G48" s="16">
        <v>12.46</v>
      </c>
      <c r="H48" s="16">
        <v>7.56</v>
      </c>
      <c r="I48" s="16">
        <v>4.26</v>
      </c>
      <c r="J48" s="17">
        <v>4.83</v>
      </c>
    </row>
    <row r="49" spans="2:10" ht="57.75" customHeight="1" thickBot="1" x14ac:dyDescent="0.2">
      <c r="B49" s="18"/>
      <c r="C49" s="1147" t="s">
        <v>5</v>
      </c>
      <c r="D49" s="1147"/>
      <c r="E49" s="1148"/>
      <c r="F49" s="19" t="s">
        <v>531</v>
      </c>
      <c r="G49" s="20">
        <v>27.27</v>
      </c>
      <c r="H49" s="20" t="s">
        <v>532</v>
      </c>
      <c r="I49" s="20" t="s">
        <v>533</v>
      </c>
      <c r="J49" s="21" t="s">
        <v>534</v>
      </c>
    </row>
    <row r="50" spans="2:10" x14ac:dyDescent="0.15"/>
  </sheetData>
  <sheetProtection algorithmName="SHA-512" hashValue="CCmQ/3UHw9teUUlumzIZDu90UBVBvgRtNws8R4x+YQdDPZQ7T8xRsu8UntPG1Dhp7Z4iHj9Kjt95iLSwa324Ag==" saltValue="53iC3i3zTIcGioOyJOQ+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綾</cp:lastModifiedBy>
  <cp:lastPrinted>2026-03-16T01:27:15Z</cp:lastPrinted>
  <dcterms:created xsi:type="dcterms:W3CDTF">2026-02-23T04:35:04Z</dcterms:created>
  <dcterms:modified xsi:type="dcterms:W3CDTF">2026-03-17T05:20:42Z</dcterms:modified>
  <cp:category/>
</cp:coreProperties>
</file>