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rver\多賀城市\04 建設部\04-04 下水道課\04-04-00 下水道課共有\●06.財政\0212.決算関係\08_経営比較分析表\H30決算\03_回答★\"/>
    </mc:Choice>
  </mc:AlternateContent>
  <workbookProtection workbookAlgorithmName="SHA-512" workbookHashValue="Osj0+ujN8qXJZV94tVJpL0EUysQ+ETvjSC3f5QakkJKQ6s+7wcQz4YokaLlEImcgOETqmlrYPDM6SR3TUUxwyQ==" workbookSaltValue="ZIFWhaKA77nPMRTcPlKR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<sst xmlns="http://schemas.openxmlformats.org/spreadsheetml/2006/main" count="233" uniqueCount="114">
  <si>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</si>
  <si>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</si>
  <si>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</si>
  <si>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</si>
  <si>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</si>
  <si>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</si>
  <si>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</si>
  <si>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</si>
  <si>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</si>
  <si>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</si>
  <si>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</si>
  <si>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</si>
  <si>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</si>
  <si>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</si>
  <si>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</si>
  <si>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</si>
  <si>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</si>
  <si>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</si>
  <si>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</si>
  <si>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</si>
  <si>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</si>
  <si>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</si>
  <si>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</si>
  <si>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</si>
  <si>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</si>
  <si>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</si>
  <si>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</si>
  <si>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</si>
  <si>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</si>
  <si>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</si>
  <si>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</si>
  <si>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</si>
  <si>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</si>
  <si>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</si>
  <si>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</si>
  <si>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</si>
  <si>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</si>
  <si>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</si>
  <si>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</si>
  <si>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</si>
  <si>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</si>
  <si>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</si>
  <si>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</si>
  <si>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</si>
  <si>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</si>
  <si>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</si>
  <si>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</si>
  <si>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</si>
  <si>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</si>
  <si>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</si>
  <si>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</si>
  <si>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</si>
  <si>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</si>
  <si>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</si>
  <si>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</si>
  <si>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</si>
  <si>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</si>
  <si>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</si>
  <si>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</si>
  <si>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</si>
  <si>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</si>
  <si>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</si>
  <si>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</si>
  <si>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</si>
  <si>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</si>
  <si>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</si>
  <si>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</si>
  <si>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</si>
  <si>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</si>
  <si>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</si>
  <si>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</si>
  <si>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</si>
  <si>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</si>
  <si>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</si>
  <si>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</si>
  <si>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</si>
  <si>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</si>
  <si>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</si>
  <si>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</si>
  <si>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</si>
  <si>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</si>
  <si>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</si>
  <si>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</si>
  <si>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</si>
  <si>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</si>
  <si>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</si>
  <si>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</si>
  <si>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</si>
  <si>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</si>
  <si>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</si>
  <si>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</si>
  <si>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</si>
  <si>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</si>
  <si>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</si>
  <si>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</si>
  <si>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</si>
  <si>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</si>
  <si>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</si>
  <si>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</si>
  <si>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</si>
  <si>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</si>
  <si>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</si>
  <si>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</si>
  <si>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</si>
  <si>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</si>
  <si>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</si>
  <si>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</si>
  <si>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</si>
  <si>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</si>
  <si>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</si>
  <si>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</si>
  <si>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公共下水道の事業開始後45年以上を経過しており老朽化が否めず、下水道施設の更新改築が生じてくると考えらます。
　今後も老朽化が見込まれる施設の調査、修繕及び下水道施設更新改築を進めて行く必要があり、特に、老朽化した中央雨水ポンプ場の電気設備や既設汚水管については、長寿命化を図るため「ストックマネジメント計画」に基づきながら改築工事や調査業務を進めます。
　また、震災以降に生じている汚水マンホールからの溢水問題については、宮城県に対して仙塩浄化センター内への増設ポンプの早期完成を働き掛けます。</t>
    <rPh sb="95" eb="97">
      <t>ヒツヨウ</t>
    </rPh>
    <rPh sb="101" eb="102">
      <t>トク</t>
    </rPh>
    <rPh sb="104" eb="107">
      <t>ロウキュウカ</t>
    </rPh>
    <rPh sb="109" eb="111">
      <t>チュウオウ</t>
    </rPh>
    <rPh sb="111" eb="113">
      <t>ウスイ</t>
    </rPh>
    <rPh sb="116" eb="117">
      <t>ジョウ</t>
    </rPh>
    <rPh sb="118" eb="120">
      <t>デンキ</t>
    </rPh>
    <rPh sb="120" eb="122">
      <t>セツビ</t>
    </rPh>
    <rPh sb="123" eb="125">
      <t>キセツ</t>
    </rPh>
    <rPh sb="125" eb="127">
      <t>オスイ</t>
    </rPh>
    <rPh sb="127" eb="128">
      <t>カン</t>
    </rPh>
    <rPh sb="134" eb="138">
      <t>チョウジュミョウカ</t>
    </rPh>
    <rPh sb="139" eb="140">
      <t>ハカ</t>
    </rPh>
    <rPh sb="154" eb="156">
      <t>ケイカク</t>
    </rPh>
    <rPh sb="158" eb="159">
      <t>モト</t>
    </rPh>
    <rPh sb="164" eb="166">
      <t>カイチク</t>
    </rPh>
    <rPh sb="166" eb="168">
      <t>コウジ</t>
    </rPh>
    <rPh sb="169" eb="171">
      <t>チョウサ</t>
    </rPh>
    <rPh sb="171" eb="173">
      <t>ギョウム</t>
    </rPh>
    <rPh sb="174" eb="175">
      <t>スス</t>
    </rPh>
    <rPh sb="184" eb="186">
      <t>シンサイ</t>
    </rPh>
    <rPh sb="186" eb="188">
      <t>イコウ</t>
    </rPh>
    <rPh sb="189" eb="190">
      <t>ショウ</t>
    </rPh>
    <rPh sb="194" eb="196">
      <t>オスイ</t>
    </rPh>
    <rPh sb="204" eb="205">
      <t>アフ</t>
    </rPh>
    <rPh sb="205" eb="206">
      <t>ミズ</t>
    </rPh>
    <rPh sb="206" eb="208">
      <t>モンダイ</t>
    </rPh>
    <rPh sb="214" eb="217">
      <t>ミヤギケン</t>
    </rPh>
    <rPh sb="218" eb="219">
      <t>タイ</t>
    </rPh>
    <phoneticPr fontId="4"/>
  </si>
  <si>
    <t xml:space="preserve"> 各指標とも東日本大震災以降は、災害復旧事業の進捗に伴い、震災前の数値に近づいてきていることから、経営環境は回復しつつありますが、下水道使用料については、近い将来高止まりすると思われます。
　現在の投資は復興事業を主に実施しており、事業費が国からの補助財源で賄われているため企業債による借入を伴わないものですが、復興事業完了後は企業債が財源となる管渠等の更新改築事業が主となるため、事業規模の適正な水準を見極めながら、経営戦略等の計画を策定し効率的な経営を図っていく必要があります。
　今後は①「単年度の収支」や⑤「料金水準の適切性」の値を100％に近づけることが経営の健全化及び将来に渡り持続可能な事業運営に資することとなるため、維持管理の更なる効率化や下水道使用料の適正な水準の検討を含めた改善策を、地方公営企業法の適用と平行して取り組み、経営の効率化により一層努めていきます。</t>
    <rPh sb="65" eb="68">
      <t>ゲスイドウ</t>
    </rPh>
    <rPh sb="68" eb="71">
      <t>シヨウリョウ</t>
    </rPh>
    <rPh sb="77" eb="78">
      <t>チカ</t>
    </rPh>
    <rPh sb="79" eb="81">
      <t>ショウライ</t>
    </rPh>
    <rPh sb="81" eb="83">
      <t>タカド</t>
    </rPh>
    <rPh sb="88" eb="89">
      <t>オモ</t>
    </rPh>
    <rPh sb="221" eb="223">
      <t>コウリツ</t>
    </rPh>
    <rPh sb="223" eb="224">
      <t>テキ</t>
    </rPh>
    <rPh sb="225" eb="227">
      <t>ケイエイ</t>
    </rPh>
    <rPh sb="228" eb="229">
      <t>ハカ</t>
    </rPh>
    <rPh sb="233" eb="235">
      <t>ヒツヨウ</t>
    </rPh>
    <phoneticPr fontId="4"/>
  </si>
  <si>
    <t>【①】収益的収支比率は、総費用に企業債償還金を加えた額を料金収入や収益的収支に対する一般会計からの繰入金等の総収益で、どの程度賄えているかを表す指標です。
・H25は借入金の借換に伴う償還金が増えたため、例年と比べて低下しています。H30は水需要の回復に伴い下水道使用料は増加しましたが、下水道使用料徴収業務委託料も増加したことにより約0.3ポイント低下しました。維持管理手法の見直しや接続勧奨等を行い下水道使用料の増収に努めます。
【④】企業債残高対事業規模比率は、料金収入に対する企業債残高の割合です。
・震災時は使用料の減収が要因で大きく増加し1427.50ポイントありましたがH24以降は減少傾向にあります。これは基礎的財政収支の黒字化を図るため、市債発行額は元金償還額を上回らないように努め、企業債残高を毎年着実に減少させているためです。H30においては企業債現在高の減少により数値が改善しました。
【⑤】使用料で回収すべき経費をどの程度使用料で賄えているかを示す指標です。
・震災の影響による使用料の減収などで一時低下したものの、災害復旧事業の完了に伴い、有収水量が震災前の水準に回復しつつあり年々改善傾向にあります。H30はさんみらい多賀城・復興団地に立地する企業の下水道使用料収入額の増加や、処理区域内人口及び水洗便所設置済人口が増加したことに伴い、年間有収水量が増加し、下水道使用料収入額が増加したものの、汚水処理原価が増加したため、経費回収率は前年度と比較して0.2ポイント減の約87.5%となりました。
【⑥】汚水処理原価は、1トン当たりの汚水処理費用でコストを表すものです。
・微増した要因は収益的収支比率でも触れましたとおり、下水道使用料徴収業務委託料が増加したことによるものです。
【⑧水洗化率】は、処理区域内人口のうち、水洗便所を設置して下水処理をしている人口の割合です。
・未普及解消の促進等により類似団体や全国平均と比較して高い数値を推移しているものの、引き続き接続勧奨等を行い、100％を目指すように努めていきます。</t>
    <rPh sb="28" eb="30">
      <t>リョウキン</t>
    </rPh>
    <rPh sb="30" eb="32">
      <t>シュウニュウ</t>
    </rPh>
    <rPh sb="649" eb="650">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</si>
</sst>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D26-4D17-B42E-58EF260AB4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FD26-4D17-B42E-58EF260AB4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0A-4119-A9DC-C4A1FEC955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3C0A-4119-A9DC-C4A1FEC955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98.04</c:v>
                </c:pt>
                <c:pt idx="1">
                  <c:v>97.99</c:v>
                </c:pt>
                <c:pt idx="2">
                  <c:v>98.06</c:v>
                </c:pt>
                <c:pt idx="3">
                  <c:v>98.07</c:v>
                </c:pt>
                <c:pt idx="4">
                  <c:v>98.55</c:v>
                </c:pt>
              </c:numCache>
            </c:numRef>
          </c:val>
          <c:extLst>
            <c:ext xmlns:c16="http://schemas.microsoft.com/office/drawing/2014/chart" uri="{C3380CC4-5D6E-409C-BE32-E72D297353CC}">
              <c16:uniqueId val="{00000000-91DA-4242-89FF-78DA14CE9D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91DA-4242-89FF-78DA14CE9D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72.83</c:v>
                </c:pt>
                <c:pt idx="1">
                  <c:v>71.97</c:v>
                </c:pt>
                <c:pt idx="2">
                  <c:v>73.69</c:v>
                </c:pt>
                <c:pt idx="3">
                  <c:v>74.069999999999993</c:v>
                </c:pt>
                <c:pt idx="4">
                  <c:v>73.75</c:v>
                </c:pt>
              </c:numCache>
            </c:numRef>
          </c:val>
          <c:extLst>
            <c:ext xmlns:c16="http://schemas.microsoft.com/office/drawing/2014/chart" uri="{C3380CC4-5D6E-409C-BE32-E72D297353CC}">
              <c16:uniqueId val="{00000000-1F6B-44E2-AF0C-ED2CE8C9CE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6B-44E2-AF0C-ED2CE8C9CE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CC-4FCE-B42D-FC642935AD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CC-4FCE-B42D-FC642935AD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84-4786-B381-033892545A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4-4786-B381-033892545A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C6-41C5-9F7A-A3D224FC6B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C6-41C5-9F7A-A3D224FC6B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0-4B5D-8512-9CA3C2F58C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0-4B5D-8512-9CA3C2F58C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907.63</c:v>
                </c:pt>
                <c:pt idx="1">
                  <c:v>895.56</c:v>
                </c:pt>
                <c:pt idx="2">
                  <c:v>761.34</c:v>
                </c:pt>
                <c:pt idx="3">
                  <c:v>984.08</c:v>
                </c:pt>
                <c:pt idx="4">
                  <c:v>649.83000000000004</c:v>
                </c:pt>
              </c:numCache>
            </c:numRef>
          </c:val>
          <c:extLst>
            <c:ext xmlns:c16="http://schemas.microsoft.com/office/drawing/2014/chart" uri="{C3380CC4-5D6E-409C-BE32-E72D297353CC}">
              <c16:uniqueId val="{00000000-EA6A-4019-8B22-DFBF259072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EA6A-4019-8B22-DFBF259072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80.84</c:v>
                </c:pt>
                <c:pt idx="1">
                  <c:v>86.28</c:v>
                </c:pt>
                <c:pt idx="2">
                  <c:v>84.64</c:v>
                </c:pt>
                <c:pt idx="3">
                  <c:v>87.67</c:v>
                </c:pt>
                <c:pt idx="4">
                  <c:v>87.48</c:v>
                </c:pt>
              </c:numCache>
            </c:numRef>
          </c:val>
          <c:extLst>
            <c:ext xmlns:c16="http://schemas.microsoft.com/office/drawing/2014/chart" uri="{C3380CC4-5D6E-409C-BE32-E72D297353CC}">
              <c16:uniqueId val="{00000000-0179-4AB2-9C75-F0A9387175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0179-4AB2-9C75-F0A9387175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164.54</c:v>
                </c:pt>
                <c:pt idx="1">
                  <c:v>154.1</c:v>
                </c:pt>
                <c:pt idx="2">
                  <c:v>157.97</c:v>
                </c:pt>
                <c:pt idx="3">
                  <c:v>152.91999999999999</c:v>
                </c:pt>
                <c:pt idx="4">
                  <c:v>153.30000000000001</c:v>
                </c:pt>
              </c:numCache>
            </c:numRef>
          </c:val>
          <c:extLst>
            <c:ext xmlns:c16="http://schemas.microsoft.com/office/drawing/2014/chart" uri="{C3380CC4-5D6E-409C-BE32-E72D297353CC}">
              <c16:uniqueId val="{00000000-A0D0-4408-95C7-352190C73B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A0D0-4408-95C7-352190C73B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多賀城市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62485</v>
      </c>
      <c r="AM8" s="50"/>
      <c r="AN8" s="50"/>
      <c r="AO8" s="50"/>
      <c r="AP8" s="50"/>
      <c r="AQ8" s="50"/>
      <c r="AR8" s="50"/>
      <c r="AS8" s="50"/>
      <c r="AT8" s="45">
        <f>データ!T6</f>
        <v>19.690000000000001</v>
      </c>
      <c r="AU8" s="45"/>
      <c r="AV8" s="45"/>
      <c r="AW8" s="45"/>
      <c r="AX8" s="45"/>
      <c r="AY8" s="45"/>
      <c r="AZ8" s="45"/>
      <c r="BA8" s="45"/>
      <c r="BB8" s="45">
        <f>データ!U6</f>
        <v>3173.44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99.87</v>
      </c>
      <c r="Q10" s="45"/>
      <c r="R10" s="45"/>
      <c r="S10" s="45"/>
      <c r="T10" s="45"/>
      <c r="U10" s="45"/>
      <c r="V10" s="45"/>
      <c r="W10" s="45">
        <f>データ!Q6</f>
        <v>84.66</v>
      </c>
      <c r="X10" s="45"/>
      <c r="Y10" s="45"/>
      <c r="Z10" s="45"/>
      <c r="AA10" s="45"/>
      <c r="AB10" s="45"/>
      <c r="AC10" s="45"/>
      <c r="AD10" s="50">
        <f>データ!R6</f>
        <v>1998</v>
      </c>
      <c r="AE10" s="50"/>
      <c r="AF10" s="50"/>
      <c r="AG10" s="50"/>
      <c r="AH10" s="50"/>
      <c r="AI10" s="50"/>
      <c r="AJ10" s="50"/>
      <c r="AK10" s="2"/>
      <c r="AL10" s="50">
        <f>データ!V6</f>
        <v>62158</v>
      </c>
      <c r="AM10" s="50"/>
      <c r="AN10" s="50"/>
      <c r="AO10" s="50"/>
      <c r="AP10" s="50"/>
      <c r="AQ10" s="50"/>
      <c r="AR10" s="50"/>
      <c r="AS10" s="50"/>
      <c r="AT10" s="45">
        <f>データ!W6</f>
        <v>13.91</v>
      </c>
      <c r="AU10" s="45"/>
      <c r="AV10" s="45"/>
      <c r="AW10" s="45"/>
      <c r="AX10" s="45"/>
      <c r="AY10" s="45"/>
      <c r="AZ10" s="45"/>
      <c r="BA10" s="45"/>
      <c r="BB10" s="45">
        <f>データ!X6</f>
        <v>4468.58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JY32XY7rvbiMQeRgvgRR6BH+klQOQyudhZMVaEYjITZ7DxmzbZHbs4qI5ve51pbNJTUZfK+euYMp04OGEX/h1A==" saltValue="/fCeyM0g7RaF9WKakvye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42099</v>
      </c>
      <c r="D6" s="33">
        <f t="shared" si="3"/>
        <v>47</v>
      </c>
      <c r="E6" s="33">
        <f t="shared" si="3"/>
        <v>17</v>
      </c>
      <c r="F6" s="33">
        <f t="shared" si="3"/>
        <v>1</v>
      </c>
      <c r="G6" s="33">
        <f t="shared" si="3"/>
        <v>0</v>
      </c>
      <c r="H6" s="33" t="str">
        <f t="shared" si="3"/>
        <v>宮城県　多賀城市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99.87</v>
      </c>
      <c r="Q6" s="34">
        <f t="shared" si="3"/>
        <v>84.66</v>
      </c>
      <c r="R6" s="34">
        <f t="shared" si="3"/>
        <v>1998</v>
      </c>
      <c r="S6" s="34">
        <f t="shared" si="3"/>
        <v>62485</v>
      </c>
      <c r="T6" s="34">
        <f t="shared" si="3"/>
        <v>19.690000000000001</v>
      </c>
      <c r="U6" s="34">
        <f t="shared" si="3"/>
        <v>3173.44</v>
      </c>
      <c r="V6" s="34">
        <f t="shared" si="3"/>
        <v>62158</v>
      </c>
      <c r="W6" s="34">
        <f t="shared" si="3"/>
        <v>13.91</v>
      </c>
      <c r="X6" s="34">
        <f t="shared" si="3"/>
        <v>4468.58</v>
      </c>
      <c r="Y6" s="35">
        <f>IF(Y7="",NA(),Y7)</f>
        <v>72.83</v>
      </c>
      <c r="Z6" s="35">
        <f t="shared" ref="Z6:AH6" si="4">IF(Z7="",NA(),Z7)</f>
        <v>71.97</v>
      </c>
      <c r="AA6" s="35">
        <f t="shared" si="4"/>
        <v>73.69</v>
      </c>
      <c r="AB6" s="35">
        <f t="shared" si="4"/>
        <v>74.069999999999993</v>
      </c>
      <c r="AC6" s="35">
        <f t="shared" si="4"/>
        <v>73.75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907.63</v>
      </c>
      <c r="BG6" s="35">
        <f t="shared" ref="BG6:BO6" si="7">IF(BG7="",NA(),BG7)</f>
        <v>895.56</v>
      </c>
      <c r="BH6" s="35">
        <f t="shared" si="7"/>
        <v>761.34</v>
      </c>
      <c r="BI6" s="35">
        <f t="shared" si="7"/>
        <v>984.08</v>
      </c>
      <c r="BJ6" s="35">
        <f t="shared" si="7"/>
        <v>649.83000000000004</v>
      </c>
      <c r="BK6" s="35">
        <f t="shared" si="7"/>
        <v>854.16</v>
      </c>
      <c r="BL6" s="35">
        <f t="shared" si="7"/>
        <v>848.31</v>
      </c>
      <c r="BM6" s="35">
        <f t="shared" si="7"/>
        <v>774.99</v>
      </c>
      <c r="BN6" s="35">
        <f t="shared" si="7"/>
        <v>799.41</v>
      </c>
      <c r="BO6" s="35">
        <f t="shared" si="7"/>
        <v>820.36</v>
      </c>
      <c r="BP6" s="34" t="str">
        <f>IF(BP7="","",IF(BP7="-","【-】","【"&amp;SUBSTITUTE(TEXT(BP7,"#,##0.00"),"-","△")&amp;"】"))</f>
        <v>【682.78】</v>
      </c>
      <c r="BQ6" s="35">
        <f>IF(BQ7="",NA(),BQ7)</f>
        <v>80.84</v>
      </c>
      <c r="BR6" s="35">
        <f t="shared" ref="BR6:BZ6" si="8">IF(BR7="",NA(),BR7)</f>
        <v>86.28</v>
      </c>
      <c r="BS6" s="35">
        <f t="shared" si="8"/>
        <v>84.64</v>
      </c>
      <c r="BT6" s="35">
        <f t="shared" si="8"/>
        <v>87.67</v>
      </c>
      <c r="BU6" s="35">
        <f t="shared" si="8"/>
        <v>87.48</v>
      </c>
      <c r="BV6" s="35">
        <f t="shared" si="8"/>
        <v>93.13</v>
      </c>
      <c r="BW6" s="35">
        <f t="shared" si="8"/>
        <v>94.38</v>
      </c>
      <c r="BX6" s="35">
        <f t="shared" si="8"/>
        <v>96.57</v>
      </c>
      <c r="BY6" s="35">
        <f t="shared" si="8"/>
        <v>96.54</v>
      </c>
      <c r="BZ6" s="35">
        <f t="shared" si="8"/>
        <v>95.4</v>
      </c>
      <c r="CA6" s="34" t="str">
        <f>IF(CA7="","",IF(CA7="-","【-】","【"&amp;SUBSTITUTE(TEXT(CA7,"#,##0.00"),"-","△")&amp;"】"))</f>
        <v>【100.91】</v>
      </c>
      <c r="CB6" s="35">
        <f>IF(CB7="",NA(),CB7)</f>
        <v>164.54</v>
      </c>
      <c r="CC6" s="35">
        <f t="shared" ref="CC6:CK6" si="9">IF(CC7="",NA(),CC7)</f>
        <v>154.1</v>
      </c>
      <c r="CD6" s="35">
        <f t="shared" si="9"/>
        <v>157.97</v>
      </c>
      <c r="CE6" s="35">
        <f t="shared" si="9"/>
        <v>152.91999999999999</v>
      </c>
      <c r="CF6" s="35">
        <f t="shared" si="9"/>
        <v>153.30000000000001</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98.04</v>
      </c>
      <c r="CY6" s="35">
        <f t="shared" ref="CY6:DG6" si="11">IF(CY7="",NA(),CY7)</f>
        <v>97.99</v>
      </c>
      <c r="CZ6" s="35">
        <f t="shared" si="11"/>
        <v>98.06</v>
      </c>
      <c r="DA6" s="35">
        <f t="shared" si="11"/>
        <v>98.07</v>
      </c>
      <c r="DB6" s="35">
        <f t="shared" si="11"/>
        <v>98.55</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0.18</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42099</v>
      </c>
      <c r="D7" s="37">
        <v>47</v>
      </c>
      <c r="E7" s="37">
        <v>17</v>
      </c>
      <c r="F7" s="37">
        <v>1</v>
      </c>
      <c r="G7" s="37">
        <v>0</v>
      </c>
      <c r="H7" s="37" t="s">
        <v>98</v>
      </c>
      <c r="I7" s="37" t="s">
        <v>99</v>
      </c>
      <c r="J7" s="37" t="s">
        <v>100</v>
      </c>
      <c r="K7" s="37" t="s">
        <v>101</v>
      </c>
      <c r="L7" s="37" t="s">
        <v>102</v>
      </c>
      <c r="M7" s="37" t="s">
        <v>103</v>
      </c>
      <c r="N7" s="38" t="s">
        <v>104</v>
      </c>
      <c r="O7" s="38" t="s">
        <v>105</v>
      </c>
      <c r="P7" s="38">
        <v>99.87</v>
      </c>
      <c r="Q7" s="38">
        <v>84.66</v>
      </c>
      <c r="R7" s="38">
        <v>1998</v>
      </c>
      <c r="S7" s="38">
        <v>62485</v>
      </c>
      <c r="T7" s="38">
        <v>19.690000000000001</v>
      </c>
      <c r="U7" s="38">
        <v>3173.44</v>
      </c>
      <c r="V7" s="38">
        <v>62158</v>
      </c>
      <c r="W7" s="38">
        <v>13.91</v>
      </c>
      <c r="X7" s="38">
        <v>4468.58</v>
      </c>
      <c r="Y7" s="38">
        <v>72.83</v>
      </c>
      <c r="Z7" s="38">
        <v>71.97</v>
      </c>
      <c r="AA7" s="38">
        <v>73.69</v>
      </c>
      <c r="AB7" s="38">
        <v>74.069999999999993</v>
      </c>
      <c r="AC7" s="38">
        <v>73.75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907.63</v>
      </c>
      <c r="BG7" s="38">
        <v>895.56</v>
      </c>
      <c r="BH7" s="38">
        <v>761.34</v>
      </c>
      <c r="BI7" s="38">
        <v>984.08</v>
      </c>
      <c r="BJ7" s="38">
        <v>649.83000000000004</v>
      </c>
      <c r="BK7" s="38">
        <v>854.16</v>
      </c>
      <c r="BL7" s="38">
        <v>848.31</v>
      </c>
      <c r="BM7" s="38">
        <v>774.99</v>
      </c>
      <c r="BN7" s="38">
        <v>799.41</v>
      </c>
      <c r="BO7" s="38">
        <v>820.36</v>
      </c>
      <c r="BP7" s="38">
        <v>682.78</v>
      </c>
      <c r="BQ7" s="38">
        <v>80.84</v>
      </c>
      <c r="BR7" s="38">
        <v>86.28</v>
      </c>
      <c r="BS7" s="38">
        <v>84.64</v>
      </c>
      <c r="BT7" s="38">
        <v>87.67</v>
      </c>
      <c r="BU7" s="38">
        <v>87.48</v>
      </c>
      <c r="BV7" s="38">
        <v>93.13</v>
      </c>
      <c r="BW7" s="38">
        <v>94.38</v>
      </c>
      <c r="BX7" s="38">
        <v>96.57</v>
      </c>
      <c r="BY7" s="38">
        <v>96.54</v>
      </c>
      <c r="BZ7" s="38">
        <v>95.4</v>
      </c>
      <c r="CA7" s="38">
        <v>100.91</v>
      </c>
      <c r="CB7" s="38">
        <v>164.54</v>
      </c>
      <c r="CC7" s="38">
        <v>154.1</v>
      </c>
      <c r="CD7" s="38">
        <v>157.97</v>
      </c>
      <c r="CE7" s="38">
        <v>152.91999999999999</v>
      </c>
      <c r="CF7" s="38">
        <v>153.30000000000001</v>
      </c>
      <c r="CG7" s="38">
        <v>167.97</v>
      </c>
      <c r="CH7" s="38">
        <v>165.45</v>
      </c>
      <c r="CI7" s="38">
        <v>161.54</v>
      </c>
      <c r="CJ7" s="38">
        <v>162.81</v>
      </c>
      <c r="CK7" s="38">
        <v>163.19999999999999</v>
      </c>
      <c r="CL7" s="38">
        <v>136.86000000000001</v>
      </c>
      <c r="CM7" s="38" t="s">
        <v>104</v>
      </c>
      <c r="CN7" s="38" t="s">
        <v>104</v>
      </c>
      <c r="CO7" s="38" t="s">
        <v>104</v>
      </c>
      <c r="CP7" s="38" t="s">
        <v>104</v>
      </c>
      <c r="CQ7" s="38" t="s">
        <v>104</v>
      </c>
      <c r="CR7" s="38">
        <v>64.87</v>
      </c>
      <c r="CS7" s="38">
        <v>65.62</v>
      </c>
      <c r="CT7" s="38">
        <v>64.67</v>
      </c>
      <c r="CU7" s="38">
        <v>64.959999999999994</v>
      </c>
      <c r="CV7" s="38">
        <v>65.040000000000006</v>
      </c>
      <c r="CW7" s="38">
        <v>58.98</v>
      </c>
      <c r="CX7" s="38">
        <v>98.04</v>
      </c>
      <c r="CY7" s="38">
        <v>97.99</v>
      </c>
      <c r="CZ7" s="38">
        <v>98.06</v>
      </c>
      <c r="DA7" s="38">
        <v>98.07</v>
      </c>
      <c r="DB7" s="38">
        <v>98.55</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0.18</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18937</cp:lastModifiedBy>
  <cp:lastPrinted>2020-01-28T04:42:32Z</cp:lastPrinted>
  <dcterms:created xsi:type="dcterms:W3CDTF">2019-12-05T05:00:57Z</dcterms:created>
  <dcterms:modified xsi:type="dcterms:W3CDTF">2020-02-05T00:54:07Z</dcterms:modified>
  <cp:category/>
</cp:coreProperties>
</file>