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765" windowHeight="5805" activeTab="0"/>
  </bookViews>
  <sheets>
    <sheet name="法適用_水道事業" sheetId="1" r:id="rId1"/>
    <sheet name="データ" sheetId="2" state="hidden" r:id="rId2"/>
  </sheets>
  <definedNames/>
  <calcPr fullCalcOnLoad="1"/>
</workbook>
</file>

<file path=xl/sharedStrings.xml><?xml version="1.0" encoding="utf-8"?>
<sst xmlns="http://schemas.openxmlformats.org/spreadsheetml/2006/main" count="220" uniqueCount="108">
  <si>
    <t>経営比較分析表（平成30年度決算）</t>
  </si>
  <si>
    <t>業務名</t>
  </si>
  <si>
    <t>業種名</t>
  </si>
  <si>
    <t>事業名</t>
  </si>
  <si>
    <t>類似団体区分</t>
  </si>
  <si>
    <t>管理者の情報</t>
  </si>
  <si>
    <t>人口（人）</t>
  </si>
  <si>
    <r>
      <t>面積(km</t>
    </r>
    <r>
      <rPr>
        <b/>
        <vertAlign val="superscript"/>
        <sz val="11"/>
        <color indexed="8"/>
        <rFont val="ＭＳ ゴシック"/>
        <family val="3"/>
      </rPr>
      <t>2</t>
    </r>
    <r>
      <rPr>
        <b/>
        <sz val="11"/>
        <color indexed="8"/>
        <rFont val="ＭＳ ゴシック"/>
        <family val="3"/>
      </rPr>
      <t>)</t>
    </r>
  </si>
  <si>
    <r>
      <t>人口密度(人/km</t>
    </r>
    <r>
      <rPr>
        <b/>
        <vertAlign val="superscript"/>
        <sz val="11"/>
        <color indexed="8"/>
        <rFont val="ＭＳ ゴシック"/>
        <family val="3"/>
      </rPr>
      <t>2</t>
    </r>
    <r>
      <rPr>
        <b/>
        <sz val="11"/>
        <color indexed="8"/>
        <rFont val="ＭＳ ゴシック"/>
        <family val="3"/>
      </rPr>
      <t>)</t>
    </r>
  </si>
  <si>
    <t>グラフ凡例</t>
  </si>
  <si>
    <t>■</t>
  </si>
  <si>
    <t>当該団体値（当該値）</t>
  </si>
  <si>
    <t>資金不足比率(％)</t>
  </si>
  <si>
    <t>自己資本構成比率(％)</t>
  </si>
  <si>
    <t>普及率(％)</t>
  </si>
  <si>
    <r>
      <t>1か月20ｍ</t>
    </r>
    <r>
      <rPr>
        <b/>
        <vertAlign val="superscript"/>
        <sz val="12"/>
        <color indexed="8"/>
        <rFont val="ＭＳ ゴシック"/>
        <family val="3"/>
      </rPr>
      <t>3</t>
    </r>
    <r>
      <rPr>
        <b/>
        <sz val="11"/>
        <color indexed="8"/>
        <rFont val="ＭＳ ゴシック"/>
        <family val="3"/>
      </rPr>
      <t>当たり家庭料金(円)</t>
    </r>
  </si>
  <si>
    <t>現在給水人口(人)</t>
  </si>
  <si>
    <r>
      <t>給水区域面積(km</t>
    </r>
    <r>
      <rPr>
        <b/>
        <vertAlign val="superscript"/>
        <sz val="11"/>
        <color indexed="8"/>
        <rFont val="ＭＳ ゴシック"/>
        <family val="3"/>
      </rPr>
      <t>2</t>
    </r>
    <r>
      <rPr>
        <b/>
        <sz val="11"/>
        <color indexed="8"/>
        <rFont val="ＭＳ ゴシック"/>
        <family val="3"/>
      </rPr>
      <t>)</t>
    </r>
  </si>
  <si>
    <r>
      <t>給水人口密度(人/km</t>
    </r>
    <r>
      <rPr>
        <b/>
        <vertAlign val="superscript"/>
        <sz val="11"/>
        <color indexed="8"/>
        <rFont val="ＭＳ ゴシック"/>
        <family val="3"/>
      </rPr>
      <t>2</t>
    </r>
    <r>
      <rPr>
        <b/>
        <sz val="11"/>
        <color indexed="8"/>
        <rFont val="ＭＳ ゴシック"/>
        <family val="3"/>
      </rPr>
      <t>)</t>
    </r>
  </si>
  <si>
    <t>－</t>
  </si>
  <si>
    <t>類似団体平均値（平均値）</t>
  </si>
  <si>
    <t>【】</t>
  </si>
  <si>
    <t>平成30年度全国平均</t>
  </si>
  <si>
    <t>分析欄</t>
  </si>
  <si>
    <t>1. 経営の健全性・効率性</t>
  </si>
  <si>
    <t>1. 経営の健全性・効率性について</t>
  </si>
  <si>
    <t>2. 老朽化の状況について</t>
  </si>
  <si>
    <t>2. 老朽化の状況</t>
  </si>
  <si>
    <t>全体総括</t>
  </si>
  <si>
    <t>全国平均</t>
  </si>
  <si>
    <t>1①</t>
  </si>
  <si>
    <t>1②</t>
  </si>
  <si>
    <t>1③</t>
  </si>
  <si>
    <t>1④</t>
  </si>
  <si>
    <t>1⑤</t>
  </si>
  <si>
    <t>1⑥</t>
  </si>
  <si>
    <t>1⑦</t>
  </si>
  <si>
    <t>1⑧</t>
  </si>
  <si>
    <t>2①</t>
  </si>
  <si>
    <t>2②</t>
  </si>
  <si>
    <t>2③</t>
  </si>
  <si>
    <t>水道事業(法適用)</t>
  </si>
  <si>
    <t>項番</t>
  </si>
  <si>
    <t>大項目</t>
  </si>
  <si>
    <t>年度</t>
  </si>
  <si>
    <t>団体CD</t>
  </si>
  <si>
    <t>業務CD</t>
  </si>
  <si>
    <t>業種CD</t>
  </si>
  <si>
    <t>事業CD</t>
  </si>
  <si>
    <t>施設CD</t>
  </si>
  <si>
    <t>基本情報</t>
  </si>
  <si>
    <t>1. 経営の健全性・効率性</t>
  </si>
  <si>
    <t>2. 老朽化の状況</t>
  </si>
  <si>
    <t>中項目</t>
  </si>
  <si>
    <t>①経常収支比率(％)</t>
  </si>
  <si>
    <t>②累積欠損金比率(％)</t>
  </si>
  <si>
    <t>③流動比率(％)</t>
  </si>
  <si>
    <t>④企業債残高対給水収益比率(％)</t>
  </si>
  <si>
    <t>⑤料金回収率(％)</t>
  </si>
  <si>
    <t>⑥給水原価(円)</t>
  </si>
  <si>
    <t>⑦施設利用率(％)</t>
  </si>
  <si>
    <t>⑧有収率(％)</t>
  </si>
  <si>
    <t>①有形固定資産減価償却率(％)</t>
  </si>
  <si>
    <t>②管路経年化率(％)</t>
  </si>
  <si>
    <t>③管路更新率(％)</t>
  </si>
  <si>
    <t>小項目</t>
  </si>
  <si>
    <t>都道府県名</t>
  </si>
  <si>
    <t>法適・法非適</t>
  </si>
  <si>
    <t>業種名称</t>
  </si>
  <si>
    <t>事業名称</t>
  </si>
  <si>
    <t>類似団体</t>
  </si>
  <si>
    <t>資金不足比率</t>
  </si>
  <si>
    <t>自己資本構成比率</t>
  </si>
  <si>
    <t>普及率</t>
  </si>
  <si>
    <t>1ヶ月20㎥当たり家庭料金</t>
  </si>
  <si>
    <t>人口</t>
  </si>
  <si>
    <t>面積</t>
  </si>
  <si>
    <t>人口密度</t>
  </si>
  <si>
    <t>給水人口</t>
  </si>
  <si>
    <t>給水区域面積</t>
  </si>
  <si>
    <t>給水人口密度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</si>
  <si>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</si>
  <si>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</si>
  <si>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</si>
  <si>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</si>
  <si>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</si>
  <si>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</si>
  <si>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</si>
  <si>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</si>
  <si>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</si>
  <si>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</si>
  <si>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</si>
  <si>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</si>
  <si>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宮城県　加美町</t>
  </si>
  <si>
    <t>法適用</t>
  </si>
  <si>
    <t>水道事業</t>
  </si>
  <si>
    <t>末端給水事業</t>
  </si>
  <si>
    <t>A6</t>
  </si>
  <si>
    <t>非設置</t>
  </si>
  <si>
    <t>-</t>
  </si>
  <si>
    <t>Ｎ－４年度</t>
  </si>
  <si>
    <t>Ｎ－３年度</t>
  </si>
  <si>
    <t>Ｎ－２年度</t>
  </si>
  <si>
    <t>Ｎ－１年度</t>
  </si>
  <si>
    <t>Ｎ年度</t>
  </si>
  <si>
    <t>　法定耐用年数を超えた管路の増加が顕著になっており、漏水による修繕費増加の一因になっている。
　老朽化が激しく漏水が多発する箇所については、修繕・更新を進めていく必要がある。
※②管路経年化率
　平成２７年度の数値が０％となっているが、正しくは５７．０８％である。
　現状分析として、急速に老朽化が進んでいる状況であるため、管路の更新計画について精査する。</t>
  </si>
  <si>
    <t>　本町の水道事業については、平成２９年度から包括業務委託を実施している。水道施設運転管理業務、水道料金収納業務及び給水装置業務について、よりきめ細かい持続可能な事業展開をしている。
　また、料金改定については当面実施しない方向だが、管路老朽化による更新事業費が多大となる場合は、再検討する必要がある。
　今後は、水需要の減少に伴う給水収益の減少や老朽化施設の更新に係る費用の増加により、経営環境は厳しさを増す一方である。引き続き、事業運営の効率化やコスト縮減に努めながら、計画的な事業推進を図っていく。
　経営比較分析を通じて、明らかになった課題を精査し、計画的かつ効率的な事業運営につなげたい。
　以上を踏まえ、経営基盤の強化やサービス向上に努め、安全で良質な水道水を安定的に供給し、地域住民に信頼される水道事業を目指す。
　</t>
  </si>
  <si>
    <t>　水道事業の経営状況を示す経常収支比率・料金回収率については、給水人口の減少に加え、工場をはじめとする大口利用者の自家水切り替えや節水型社会推進の影響により、給水収益が減少している。
　本町では、収支改善のために水道事業包括業務委託を実施し、経費削減を図っている。
　経常収支比率・料金回収率ともに、前年度より若干上昇しているが、なお一層の経費削減を検討・実施していく必要がある。
　また、有収率については、平成２３年に発生した東日本大震災以降、最も低い有収率となっており、全国的な大寒波による漏水、未だ地震の影響によると思われる漏水などにより有収率が低下し、平成３０年度においても前年度より微減の状況である。
　有収率改善のため、漏水の早期発見や調査を実施し、安定した水の供給を目指す。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</si>
</sst>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0.00;&quot;△&quot;#,##0.00;&quot;-&quot;"/>
    <numFmt numFmtId="179" formatCode="#,##0.00;&quot;△ &quot;#,##0.00"/>
    <numFmt numFmtId="180" formatCode="ge"/>
  </numFmts>
  <fonts count="61">
    <font>
      <sz val="11"/>
      <color theme="1"/>
      <name val="ＭＳ Ｐゴシック"/>
      <family val="3"/>
    </font>
    <font>
      <sz val="11"/>
      <color indexed="8"/>
      <name val="游ゴシック"/>
      <family val="3"/>
    </font>
    <font>
      <b/>
      <sz val="11"/>
      <color indexed="8"/>
      <name val="ＭＳ ゴシック"/>
      <family val="3"/>
    </font>
    <font>
      <sz val="6"/>
      <name val="ＭＳ Ｐゴシック"/>
      <family val="3"/>
    </font>
    <font>
      <b/>
      <vertAlign val="superscript"/>
      <sz val="11"/>
      <color indexed="8"/>
      <name val="ＭＳ ゴシック"/>
      <family val="3"/>
    </font>
    <font>
      <b/>
      <vertAlign val="superscript"/>
      <sz val="12"/>
      <color indexed="8"/>
      <name val="ＭＳ ゴシック"/>
      <family val="3"/>
    </font>
    <font>
      <sz val="11"/>
      <name val="ＭＳ ゴシック"/>
      <family val="3"/>
    </font>
    <font>
      <sz val="8"/>
      <color indexed="8"/>
      <name val="ＭＳ 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9"/>
      <color indexed="8"/>
      <name val="ＭＳ ゴシック"/>
      <family val="3"/>
    </font>
    <font>
      <b/>
      <sz val="9"/>
      <color indexed="8"/>
      <name val="ＭＳ ゴシック"/>
      <family val="3"/>
    </font>
    <font>
      <sz val="11"/>
      <color indexed="9"/>
      <name val="ＭＳ Ｐゴシック"/>
      <family val="3"/>
    </font>
    <font>
      <b/>
      <sz val="12"/>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b/>
      <sz val="9"/>
      <color theme="1"/>
      <name val="ＭＳ ゴシック"/>
      <family val="3"/>
    </font>
    <font>
      <sz val="11"/>
      <color theme="0"/>
      <name val="ＭＳ Ｐゴシック"/>
      <family val="3"/>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rgb="FFFCD5B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7">
    <xf numFmtId="0" fontId="0" fillId="0" borderId="0" xfId="0"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horizontal="center" vertical="center"/>
    </xf>
    <xf numFmtId="0" fontId="52" fillId="0" borderId="0" xfId="0" applyFont="1" applyBorder="1" applyAlignment="1">
      <alignment vertical="center"/>
    </xf>
    <xf numFmtId="0" fontId="54" fillId="0" borderId="10" xfId="0"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55" fillId="0" borderId="0" xfId="0" applyFont="1" applyBorder="1" applyAlignment="1">
      <alignment horizontal="left" vertical="center"/>
    </xf>
    <xf numFmtId="0" fontId="55" fillId="0" borderId="0" xfId="0" applyFont="1" applyBorder="1" applyAlignment="1">
      <alignment vertical="center"/>
    </xf>
    <xf numFmtId="0" fontId="55" fillId="0" borderId="13"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13" xfId="0" applyFont="1" applyBorder="1" applyAlignment="1">
      <alignment vertical="center"/>
    </xf>
    <xf numFmtId="0" fontId="51" fillId="0" borderId="14" xfId="0" applyFont="1" applyBorder="1" applyAlignment="1">
      <alignment horizontal="left" vertical="center"/>
    </xf>
    <xf numFmtId="0" fontId="51" fillId="0" borderId="14" xfId="0" applyFont="1" applyBorder="1" applyAlignment="1">
      <alignment vertical="center"/>
    </xf>
    <xf numFmtId="0" fontId="51" fillId="0" borderId="15" xfId="0" applyFont="1" applyBorder="1" applyAlignment="1">
      <alignment vertical="center"/>
    </xf>
    <xf numFmtId="0" fontId="52" fillId="0" borderId="16" xfId="0" applyFont="1" applyBorder="1" applyAlignment="1">
      <alignment vertical="center"/>
    </xf>
    <xf numFmtId="0" fontId="52" fillId="0" borderId="13" xfId="0" applyFont="1" applyBorder="1" applyAlignment="1">
      <alignment vertical="center"/>
    </xf>
    <xf numFmtId="0" fontId="51" fillId="0" borderId="0" xfId="0" applyFont="1" applyBorder="1" applyAlignment="1">
      <alignment vertical="center"/>
    </xf>
    <xf numFmtId="0" fontId="57" fillId="0" borderId="0" xfId="0" applyFont="1" applyBorder="1" applyAlignment="1">
      <alignment vertical="center"/>
    </xf>
    <xf numFmtId="0" fontId="58" fillId="0" borderId="0" xfId="0" applyFont="1" applyBorder="1" applyAlignment="1">
      <alignment horizontal="center" vertical="center"/>
    </xf>
    <xf numFmtId="0" fontId="52" fillId="0" borderId="17"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1" fillId="0" borderId="0" xfId="0" applyFont="1" applyBorder="1" applyAlignment="1">
      <alignment horizontal="center" vertical="center"/>
    </xf>
    <xf numFmtId="0" fontId="6" fillId="0" borderId="0" xfId="0" applyFont="1" applyAlignment="1">
      <alignment vertical="center"/>
    </xf>
    <xf numFmtId="0" fontId="59" fillId="0" borderId="0" xfId="0" applyFont="1" applyAlignment="1" applyProtection="1">
      <alignment vertical="center"/>
      <protection hidden="1"/>
    </xf>
    <xf numFmtId="0" fontId="59"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shrinkToFit="1"/>
    </xf>
    <xf numFmtId="0" fontId="0" fillId="34" borderId="18" xfId="0" applyNumberFormat="1" applyFill="1" applyBorder="1" applyAlignment="1">
      <alignment vertical="center" shrinkToFit="1"/>
    </xf>
    <xf numFmtId="177" fontId="0" fillId="34" borderId="18" xfId="48" applyNumberFormat="1" applyFont="1" applyFill="1" applyBorder="1" applyAlignment="1">
      <alignment vertical="center" shrinkToFit="1"/>
    </xf>
    <xf numFmtId="178" fontId="0" fillId="34" borderId="18" xfId="48" applyNumberFormat="1" applyFont="1" applyFill="1" applyBorder="1" applyAlignment="1">
      <alignment vertical="center" shrinkToFit="1"/>
    </xf>
    <xf numFmtId="49" fontId="0" fillId="0" borderId="0" xfId="0" applyNumberFormat="1" applyAlignment="1">
      <alignment vertical="center" shrinkToFit="1"/>
    </xf>
    <xf numFmtId="0" fontId="0" fillId="0" borderId="18" xfId="0" applyNumberFormat="1" applyBorder="1" applyAlignment="1">
      <alignment vertical="center" shrinkToFit="1"/>
    </xf>
    <xf numFmtId="177" fontId="0" fillId="0" borderId="18" xfId="48" applyNumberFormat="1" applyFont="1" applyBorder="1" applyAlignment="1">
      <alignment vertical="center" shrinkToFit="1"/>
    </xf>
    <xf numFmtId="40" fontId="0" fillId="0" borderId="0" xfId="0" applyNumberFormat="1" applyAlignment="1">
      <alignment vertical="center"/>
    </xf>
    <xf numFmtId="179" fontId="0" fillId="0" borderId="0" xfId="48" applyNumberFormat="1" applyFont="1" applyBorder="1" applyAlignment="1">
      <alignment vertical="center" shrinkToFit="1"/>
    </xf>
    <xf numFmtId="0" fontId="0" fillId="13" borderId="18" xfId="0" applyFill="1" applyBorder="1" applyAlignment="1">
      <alignment vertical="center"/>
    </xf>
    <xf numFmtId="180" fontId="0" fillId="0" borderId="18" xfId="0" applyNumberFormat="1" applyBorder="1" applyAlignment="1">
      <alignment vertical="center"/>
    </xf>
    <xf numFmtId="0" fontId="60" fillId="0" borderId="10" xfId="0" applyFont="1" applyBorder="1" applyAlignment="1">
      <alignment horizontal="left" vertical="center"/>
    </xf>
    <xf numFmtId="0" fontId="60" fillId="0" borderId="11" xfId="0" applyFont="1" applyBorder="1" applyAlignment="1">
      <alignment horizontal="left" vertical="center"/>
    </xf>
    <xf numFmtId="0" fontId="60" fillId="0" borderId="12" xfId="0" applyFont="1" applyBorder="1" applyAlignment="1">
      <alignment horizontal="left" vertical="center"/>
    </xf>
    <xf numFmtId="0" fontId="60" fillId="0" borderId="16" xfId="0" applyFont="1" applyBorder="1" applyAlignment="1">
      <alignment horizontal="left" vertical="center"/>
    </xf>
    <xf numFmtId="0" fontId="60" fillId="0" borderId="0" xfId="0" applyFont="1" applyBorder="1" applyAlignment="1">
      <alignment horizontal="left" vertical="center"/>
    </xf>
    <xf numFmtId="0" fontId="60" fillId="0" borderId="13" xfId="0" applyFont="1" applyBorder="1" applyAlignment="1">
      <alignment horizontal="left" vertical="center"/>
    </xf>
    <xf numFmtId="0" fontId="6" fillId="0" borderId="1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54" fillId="0" borderId="0" xfId="0" applyFont="1" applyBorder="1" applyAlignment="1">
      <alignment horizontal="left"/>
    </xf>
    <xf numFmtId="0" fontId="54" fillId="0" borderId="14" xfId="0" applyFont="1" applyBorder="1" applyAlignment="1">
      <alignment horizontal="left"/>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6" xfId="0" applyFont="1" applyBorder="1" applyAlignment="1">
      <alignment horizontal="center" vertical="center"/>
    </xf>
    <xf numFmtId="0" fontId="54" fillId="0" borderId="0" xfId="0" applyFont="1" applyBorder="1" applyAlignment="1">
      <alignment horizontal="center" vertical="center"/>
    </xf>
    <xf numFmtId="0" fontId="54" fillId="0" borderId="13" xfId="0" applyFont="1" applyBorder="1" applyAlignment="1">
      <alignment horizontal="center" vertical="center"/>
    </xf>
    <xf numFmtId="0" fontId="52" fillId="0" borderId="16" xfId="0" applyFont="1" applyBorder="1" applyAlignment="1" applyProtection="1">
      <alignment horizontal="left" vertical="top" wrapText="1"/>
      <protection locked="0"/>
    </xf>
    <xf numFmtId="0" fontId="52" fillId="0" borderId="0" xfId="0" applyFont="1" applyBorder="1" applyAlignment="1" applyProtection="1">
      <alignment horizontal="left" vertical="top" wrapText="1"/>
      <protection locked="0"/>
    </xf>
    <xf numFmtId="0" fontId="52" fillId="0" borderId="13" xfId="0" applyFont="1" applyBorder="1" applyAlignment="1" applyProtection="1">
      <alignment horizontal="left" vertical="top" wrapText="1"/>
      <protection locked="0"/>
    </xf>
    <xf numFmtId="0" fontId="56" fillId="0" borderId="16" xfId="0" applyFont="1" applyBorder="1" applyAlignment="1">
      <alignment horizontal="center" vertical="center"/>
    </xf>
    <xf numFmtId="0" fontId="56" fillId="0" borderId="0" xfId="0" applyFont="1" applyBorder="1" applyAlignment="1">
      <alignment horizontal="center" vertical="center"/>
    </xf>
    <xf numFmtId="177" fontId="52" fillId="0" borderId="22" xfId="0" applyNumberFormat="1" applyFont="1" applyBorder="1" applyAlignment="1" applyProtection="1">
      <alignment horizontal="center" vertical="center" shrinkToFit="1"/>
      <protection hidden="1"/>
    </xf>
    <xf numFmtId="177" fontId="52" fillId="0" borderId="23" xfId="0" applyNumberFormat="1" applyFont="1" applyBorder="1" applyAlignment="1" applyProtection="1">
      <alignment horizontal="center" vertical="center" shrinkToFit="1"/>
      <protection hidden="1"/>
    </xf>
    <xf numFmtId="177" fontId="52" fillId="0" borderId="24" xfId="0" applyNumberFormat="1" applyFont="1" applyBorder="1" applyAlignment="1" applyProtection="1">
      <alignment horizontal="center" vertical="center" shrinkToFit="1"/>
      <protection hidden="1"/>
    </xf>
    <xf numFmtId="177" fontId="52" fillId="0" borderId="18" xfId="0" applyNumberFormat="1" applyFont="1" applyBorder="1" applyAlignment="1" applyProtection="1">
      <alignment horizontal="center" vertical="center" shrinkToFit="1"/>
      <protection hidden="1"/>
    </xf>
    <xf numFmtId="176" fontId="52" fillId="0" borderId="18" xfId="0" applyNumberFormat="1" applyFont="1" applyBorder="1" applyAlignment="1" applyProtection="1">
      <alignment horizontal="center" vertical="center" shrinkToFit="1"/>
      <protection hidden="1"/>
    </xf>
    <xf numFmtId="0" fontId="51" fillId="0" borderId="17" xfId="0" applyFont="1" applyBorder="1" applyAlignment="1">
      <alignment horizontal="center" vertical="center"/>
    </xf>
    <xf numFmtId="0" fontId="51" fillId="0" borderId="14" xfId="0" applyFont="1" applyBorder="1" applyAlignment="1">
      <alignment horizontal="center" vertical="center"/>
    </xf>
    <xf numFmtId="0" fontId="52" fillId="0" borderId="22" xfId="0" applyNumberFormat="1" applyFont="1" applyBorder="1" applyAlignment="1" applyProtection="1">
      <alignment horizontal="center" vertical="center" shrinkToFit="1"/>
      <protection hidden="1"/>
    </xf>
    <xf numFmtId="0" fontId="52" fillId="0" borderId="23" xfId="0" applyNumberFormat="1" applyFont="1" applyBorder="1" applyAlignment="1" applyProtection="1">
      <alignment horizontal="center" vertical="center" shrinkToFit="1"/>
      <protection hidden="1"/>
    </xf>
    <xf numFmtId="0" fontId="52" fillId="0" borderId="24" xfId="0" applyNumberFormat="1" applyFont="1" applyBorder="1" applyAlignment="1" applyProtection="1">
      <alignment horizontal="center" vertical="center" shrinkToFit="1"/>
      <protection hidden="1"/>
    </xf>
    <xf numFmtId="0" fontId="52" fillId="0" borderId="18" xfId="0" applyNumberFormat="1" applyFont="1" applyBorder="1" applyAlignment="1" applyProtection="1">
      <alignment horizontal="center" vertical="center" shrinkToFit="1"/>
      <protection hidden="1"/>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1" fillId="35" borderId="22" xfId="0" applyFont="1" applyFill="1" applyBorder="1" applyAlignment="1">
      <alignment horizontal="center" vertical="center" shrinkToFit="1"/>
    </xf>
    <xf numFmtId="0" fontId="51" fillId="35" borderId="23" xfId="0" applyFont="1" applyFill="1" applyBorder="1" applyAlignment="1">
      <alignment horizontal="center" vertical="center" shrinkToFit="1"/>
    </xf>
    <xf numFmtId="0" fontId="51" fillId="35" borderId="24" xfId="0" applyFont="1" applyFill="1" applyBorder="1" applyAlignment="1">
      <alignment horizontal="center" vertical="center" shrinkToFit="1"/>
    </xf>
    <xf numFmtId="0" fontId="51" fillId="35" borderId="18" xfId="0" applyFont="1" applyFill="1" applyBorder="1" applyAlignment="1">
      <alignment horizontal="center" vertical="center" shrinkToFit="1"/>
    </xf>
    <xf numFmtId="0" fontId="53" fillId="0" borderId="0" xfId="0" applyFont="1" applyAlignment="1">
      <alignment horizontal="center" vertical="center"/>
    </xf>
    <xf numFmtId="49" fontId="51" fillId="0" borderId="14" xfId="0" applyNumberFormat="1" applyFont="1" applyBorder="1" applyAlignment="1" applyProtection="1">
      <alignment horizontal="left" vertical="center"/>
      <protection hidden="1"/>
    </xf>
    <xf numFmtId="49" fontId="51" fillId="0" borderId="0" xfId="0" applyNumberFormat="1" applyFont="1" applyBorder="1" applyAlignment="1" applyProtection="1">
      <alignment horizontal="left" vertical="center"/>
      <protection hidden="1"/>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データ!$ED$6:$EH$6</c:f>
              <c:numCache>
                <c:ptCount val="5"/>
                <c:pt idx="0">
                  <c:v>0</c:v>
                </c:pt>
                <c:pt idx="1">
                  <c:v>0</c:v>
                </c:pt>
                <c:pt idx="2">
                  <c:v>0</c:v>
                </c:pt>
                <c:pt idx="3">
                  <c:v>0</c:v>
                </c:pt>
                <c:pt idx="4">
                  <c:v>0.04</c:v>
                </c:pt>
              </c:numCache>
            </c:numRef>
          </c:val>
        </c:ser>
        <c:axId val="28849233"/>
        <c:axId val="58316506"/>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データ!$EI$6:$EM$6</c:f>
              <c:numCache>
                <c:ptCount val="5"/>
                <c:pt idx="0">
                  <c:v>0.66</c:v>
                </c:pt>
                <c:pt idx="1">
                  <c:v>0.99</c:v>
                </c:pt>
                <c:pt idx="2">
                  <c:v>0.71</c:v>
                </c:pt>
                <c:pt idx="3">
                  <c:v>0.54</c:v>
                </c:pt>
                <c:pt idx="4">
                  <c:v>0.5</c:v>
                </c:pt>
              </c:numCache>
            </c:numRef>
          </c:val>
          <c:smooth val="0"/>
        </c:ser>
        <c:axId val="28849233"/>
        <c:axId val="58316506"/>
      </c:lineChart>
      <c:dateAx>
        <c:axId val="28849233"/>
        <c:scaling>
          <c:orientation val="minMax"/>
        </c:scaling>
        <c:axPos val="b"/>
        <c:delete val="1"/>
        <c:majorTickMark val="out"/>
        <c:minorTickMark val="none"/>
        <c:tickLblPos val="nextTo"/>
        <c:crossAx val="58316506"/>
        <c:crosses val="autoZero"/>
        <c:auto val="0"/>
        <c:baseTimeUnit val="years"/>
        <c:majorUnit val="1"/>
        <c:majorTimeUnit val="days"/>
        <c:minorUnit val="1"/>
        <c:minorTimeUnit val="days"/>
        <c:noMultiLvlLbl val="0"/>
      </c:dateAx>
      <c:valAx>
        <c:axId val="5831650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884923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データ!$CL$6:$CP$6</c:f>
              <c:numCache>
                <c:ptCount val="5"/>
                <c:pt idx="0">
                  <c:v>57.89</c:v>
                </c:pt>
                <c:pt idx="1">
                  <c:v>69.82</c:v>
                </c:pt>
                <c:pt idx="2">
                  <c:v>69.3</c:v>
                </c:pt>
                <c:pt idx="3">
                  <c:v>71.28</c:v>
                </c:pt>
                <c:pt idx="4">
                  <c:v>70.97</c:v>
                </c:pt>
              </c:numCache>
            </c:numRef>
          </c:val>
        </c:ser>
        <c:axId val="36476155"/>
        <c:axId val="5984994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データ!$CQ$6:$CU$6</c:f>
              <c:numCache>
                <c:ptCount val="5"/>
                <c:pt idx="0">
                  <c:v>55.13</c:v>
                </c:pt>
                <c:pt idx="1">
                  <c:v>54.77</c:v>
                </c:pt>
                <c:pt idx="2">
                  <c:v>54.92</c:v>
                </c:pt>
                <c:pt idx="3">
                  <c:v>55.63</c:v>
                </c:pt>
                <c:pt idx="4">
                  <c:v>55.03</c:v>
                </c:pt>
              </c:numCache>
            </c:numRef>
          </c:val>
          <c:smooth val="0"/>
        </c:ser>
        <c:axId val="36476155"/>
        <c:axId val="59849940"/>
      </c:lineChart>
      <c:dateAx>
        <c:axId val="36476155"/>
        <c:scaling>
          <c:orientation val="minMax"/>
        </c:scaling>
        <c:axPos val="b"/>
        <c:delete val="1"/>
        <c:majorTickMark val="out"/>
        <c:minorTickMark val="none"/>
        <c:tickLblPos val="nextTo"/>
        <c:crossAx val="59849940"/>
        <c:crosses val="autoZero"/>
        <c:auto val="0"/>
        <c:baseTimeUnit val="years"/>
        <c:majorUnit val="1"/>
        <c:majorTimeUnit val="days"/>
        <c:minorUnit val="1"/>
        <c:minorTimeUnit val="days"/>
        <c:noMultiLvlLbl val="0"/>
      </c:dateAx>
      <c:valAx>
        <c:axId val="5984994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647615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データ!$CW$6:$DA$6</c:f>
              <c:numCache>
                <c:ptCount val="5"/>
                <c:pt idx="0">
                  <c:v>81.23</c:v>
                </c:pt>
                <c:pt idx="1">
                  <c:v>81.84</c:v>
                </c:pt>
                <c:pt idx="2">
                  <c:v>81.76</c:v>
                </c:pt>
                <c:pt idx="3">
                  <c:v>79.54</c:v>
                </c:pt>
                <c:pt idx="4">
                  <c:v>79.07</c:v>
                </c:pt>
              </c:numCache>
            </c:numRef>
          </c:val>
        </c:ser>
        <c:axId val="1778549"/>
        <c:axId val="1600694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データ!$DB$6:$DF$6</c:f>
              <c:numCache>
                <c:ptCount val="5"/>
                <c:pt idx="0">
                  <c:v>83</c:v>
                </c:pt>
                <c:pt idx="1">
                  <c:v>82.89</c:v>
                </c:pt>
                <c:pt idx="2">
                  <c:v>82.66</c:v>
                </c:pt>
                <c:pt idx="3">
                  <c:v>82.04</c:v>
                </c:pt>
                <c:pt idx="4">
                  <c:v>81.9</c:v>
                </c:pt>
              </c:numCache>
            </c:numRef>
          </c:val>
          <c:smooth val="0"/>
        </c:ser>
        <c:axId val="1778549"/>
        <c:axId val="16006942"/>
      </c:lineChart>
      <c:dateAx>
        <c:axId val="1778549"/>
        <c:scaling>
          <c:orientation val="minMax"/>
        </c:scaling>
        <c:axPos val="b"/>
        <c:delete val="1"/>
        <c:majorTickMark val="out"/>
        <c:minorTickMark val="none"/>
        <c:tickLblPos val="nextTo"/>
        <c:crossAx val="16006942"/>
        <c:crosses val="autoZero"/>
        <c:auto val="0"/>
        <c:baseTimeUnit val="years"/>
        <c:majorUnit val="1"/>
        <c:majorTimeUnit val="days"/>
        <c:minorUnit val="1"/>
        <c:minorTimeUnit val="days"/>
        <c:noMultiLvlLbl val="0"/>
      </c:dateAx>
      <c:valAx>
        <c:axId val="1600694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77854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1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データ!$X$6:$AB$6</c:f>
              <c:numCache>
                <c:ptCount val="5"/>
                <c:pt idx="0">
                  <c:v>104.39</c:v>
                </c:pt>
                <c:pt idx="1">
                  <c:v>99.95</c:v>
                </c:pt>
                <c:pt idx="2">
                  <c:v>103.62</c:v>
                </c:pt>
                <c:pt idx="3">
                  <c:v>101.3</c:v>
                </c:pt>
                <c:pt idx="4">
                  <c:v>102.25</c:v>
                </c:pt>
              </c:numCache>
            </c:numRef>
          </c:val>
        </c:ser>
        <c:axId val="55086507"/>
        <c:axId val="26016516"/>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データ!$AC$6:$AG$6</c:f>
              <c:numCache>
                <c:ptCount val="5"/>
                <c:pt idx="0">
                  <c:v>110.01</c:v>
                </c:pt>
                <c:pt idx="1">
                  <c:v>111.21</c:v>
                </c:pt>
                <c:pt idx="2">
                  <c:v>111.71</c:v>
                </c:pt>
                <c:pt idx="3">
                  <c:v>110.05</c:v>
                </c:pt>
                <c:pt idx="4">
                  <c:v>108.87</c:v>
                </c:pt>
              </c:numCache>
            </c:numRef>
          </c:val>
          <c:smooth val="0"/>
        </c:ser>
        <c:axId val="55086507"/>
        <c:axId val="26016516"/>
      </c:lineChart>
      <c:dateAx>
        <c:axId val="55086507"/>
        <c:scaling>
          <c:orientation val="minMax"/>
        </c:scaling>
        <c:axPos val="b"/>
        <c:delete val="1"/>
        <c:majorTickMark val="out"/>
        <c:minorTickMark val="none"/>
        <c:tickLblPos val="nextTo"/>
        <c:crossAx val="26016516"/>
        <c:crosses val="autoZero"/>
        <c:auto val="0"/>
        <c:baseTimeUnit val="years"/>
        <c:majorUnit val="1"/>
        <c:majorTimeUnit val="days"/>
        <c:minorUnit val="1"/>
        <c:minorTimeUnit val="days"/>
        <c:noMultiLvlLbl val="0"/>
      </c:dateAx>
      <c:valAx>
        <c:axId val="2601651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508650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112"/>
          <c:w val="0.9562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データ!$DH$6:$DL$6</c:f>
              <c:numCache>
                <c:ptCount val="5"/>
                <c:pt idx="0">
                  <c:v>56.63</c:v>
                </c:pt>
                <c:pt idx="1">
                  <c:v>57.94</c:v>
                </c:pt>
                <c:pt idx="2">
                  <c:v>59.25</c:v>
                </c:pt>
                <c:pt idx="3">
                  <c:v>60.41</c:v>
                </c:pt>
                <c:pt idx="4">
                  <c:v>61.69</c:v>
                </c:pt>
              </c:numCache>
            </c:numRef>
          </c:val>
        </c:ser>
        <c:axId val="32822053"/>
        <c:axId val="2696302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データ!$DM$6:$DQ$6</c:f>
              <c:numCache>
                <c:ptCount val="5"/>
                <c:pt idx="0">
                  <c:v>46.66</c:v>
                </c:pt>
                <c:pt idx="1">
                  <c:v>47.46</c:v>
                </c:pt>
                <c:pt idx="2">
                  <c:v>48.49</c:v>
                </c:pt>
                <c:pt idx="3">
                  <c:v>48.05</c:v>
                </c:pt>
                <c:pt idx="4">
                  <c:v>48.87</c:v>
                </c:pt>
              </c:numCache>
            </c:numRef>
          </c:val>
          <c:smooth val="0"/>
        </c:ser>
        <c:axId val="32822053"/>
        <c:axId val="26963022"/>
      </c:lineChart>
      <c:dateAx>
        <c:axId val="32822053"/>
        <c:scaling>
          <c:orientation val="minMax"/>
        </c:scaling>
        <c:axPos val="b"/>
        <c:delete val="1"/>
        <c:majorTickMark val="out"/>
        <c:minorTickMark val="none"/>
        <c:tickLblPos val="nextTo"/>
        <c:crossAx val="26963022"/>
        <c:crosses val="autoZero"/>
        <c:auto val="0"/>
        <c:baseTimeUnit val="years"/>
        <c:majorUnit val="1"/>
        <c:majorTimeUnit val="days"/>
        <c:minorUnit val="1"/>
        <c:minorTimeUnit val="days"/>
        <c:noMultiLvlLbl val="0"/>
      </c:dateAx>
      <c:valAx>
        <c:axId val="2696302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282205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112"/>
          <c:w val="0.9562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データ!$DS$6:$DW$6</c:f>
              <c:numCache>
                <c:ptCount val="5"/>
                <c:pt idx="0">
                  <c:v>36.6</c:v>
                </c:pt>
                <c:pt idx="1">
                  <c:v>0</c:v>
                </c:pt>
                <c:pt idx="2">
                  <c:v>62.49</c:v>
                </c:pt>
                <c:pt idx="3">
                  <c:v>67.56</c:v>
                </c:pt>
                <c:pt idx="4">
                  <c:v>67.52</c:v>
                </c:pt>
              </c:numCache>
            </c:numRef>
          </c:val>
        </c:ser>
        <c:axId val="41340607"/>
        <c:axId val="36521144"/>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データ!$DX$6:$EB$6</c:f>
              <c:numCache>
                <c:ptCount val="5"/>
                <c:pt idx="0">
                  <c:v>9.85</c:v>
                </c:pt>
                <c:pt idx="1">
                  <c:v>9.71</c:v>
                </c:pt>
                <c:pt idx="2">
                  <c:v>12.79</c:v>
                </c:pt>
                <c:pt idx="3">
                  <c:v>13.39</c:v>
                </c:pt>
                <c:pt idx="4">
                  <c:v>14.85</c:v>
                </c:pt>
              </c:numCache>
            </c:numRef>
          </c:val>
          <c:smooth val="0"/>
        </c:ser>
        <c:axId val="41340607"/>
        <c:axId val="36521144"/>
      </c:lineChart>
      <c:dateAx>
        <c:axId val="41340607"/>
        <c:scaling>
          <c:orientation val="minMax"/>
        </c:scaling>
        <c:axPos val="b"/>
        <c:delete val="1"/>
        <c:majorTickMark val="out"/>
        <c:minorTickMark val="none"/>
        <c:tickLblPos val="nextTo"/>
        <c:crossAx val="36521144"/>
        <c:crosses val="autoZero"/>
        <c:auto val="0"/>
        <c:baseTimeUnit val="years"/>
        <c:majorUnit val="1"/>
        <c:majorTimeUnit val="days"/>
        <c:minorUnit val="1"/>
        <c:minorTimeUnit val="days"/>
        <c:noMultiLvlLbl val="0"/>
      </c:dateAx>
      <c:valAx>
        <c:axId val="3652114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134060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データ!$AI$6:$AM$6</c:f>
              <c:numCache>
                <c:ptCount val="5"/>
                <c:pt idx="0">
                  <c:v>0</c:v>
                </c:pt>
                <c:pt idx="1">
                  <c:v>0</c:v>
                </c:pt>
                <c:pt idx="2">
                  <c:v>0</c:v>
                </c:pt>
                <c:pt idx="3">
                  <c:v>0</c:v>
                </c:pt>
                <c:pt idx="4">
                  <c:v>0</c:v>
                </c:pt>
              </c:numCache>
            </c:numRef>
          </c:val>
        </c:ser>
        <c:axId val="60254841"/>
        <c:axId val="542265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データ!$AN$6:$AR$6</c:f>
              <c:numCache>
                <c:ptCount val="5"/>
                <c:pt idx="0">
                  <c:v>2.8</c:v>
                </c:pt>
                <c:pt idx="1">
                  <c:v>1.93</c:v>
                </c:pt>
                <c:pt idx="2">
                  <c:v>1.72</c:v>
                </c:pt>
                <c:pt idx="3">
                  <c:v>2.64</c:v>
                </c:pt>
                <c:pt idx="4">
                  <c:v>3.16</c:v>
                </c:pt>
              </c:numCache>
            </c:numRef>
          </c:val>
          <c:smooth val="0"/>
        </c:ser>
        <c:axId val="60254841"/>
        <c:axId val="5422658"/>
      </c:lineChart>
      <c:dateAx>
        <c:axId val="60254841"/>
        <c:scaling>
          <c:orientation val="minMax"/>
        </c:scaling>
        <c:axPos val="b"/>
        <c:delete val="1"/>
        <c:majorTickMark val="out"/>
        <c:minorTickMark val="none"/>
        <c:tickLblPos val="nextTo"/>
        <c:crossAx val="5422658"/>
        <c:crosses val="autoZero"/>
        <c:auto val="0"/>
        <c:baseTimeUnit val="years"/>
        <c:majorUnit val="1"/>
        <c:majorTimeUnit val="days"/>
        <c:minorUnit val="1"/>
        <c:minorTimeUnit val="days"/>
        <c:noMultiLvlLbl val="0"/>
      </c:dateAx>
      <c:valAx>
        <c:axId val="542265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025484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データ!$AT$6:$AX$6</c:f>
              <c:numCache>
                <c:ptCount val="5"/>
                <c:pt idx="0">
                  <c:v>770.63</c:v>
                </c:pt>
                <c:pt idx="1">
                  <c:v>760.23</c:v>
                </c:pt>
                <c:pt idx="2">
                  <c:v>685.54</c:v>
                </c:pt>
                <c:pt idx="3">
                  <c:v>715.58</c:v>
                </c:pt>
                <c:pt idx="4">
                  <c:v>688.07</c:v>
                </c:pt>
              </c:numCache>
            </c:numRef>
          </c:val>
        </c:ser>
        <c:axId val="48803923"/>
        <c:axId val="36582124"/>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データ!$AY$6:$BC$6</c:f>
              <c:numCache>
                <c:ptCount val="5"/>
                <c:pt idx="0">
                  <c:v>381.53</c:v>
                </c:pt>
                <c:pt idx="1">
                  <c:v>391.54</c:v>
                </c:pt>
                <c:pt idx="2">
                  <c:v>384.34</c:v>
                </c:pt>
                <c:pt idx="3">
                  <c:v>359.47</c:v>
                </c:pt>
                <c:pt idx="4">
                  <c:v>369.69</c:v>
                </c:pt>
              </c:numCache>
            </c:numRef>
          </c:val>
          <c:smooth val="0"/>
        </c:ser>
        <c:axId val="48803923"/>
        <c:axId val="36582124"/>
      </c:lineChart>
      <c:dateAx>
        <c:axId val="48803923"/>
        <c:scaling>
          <c:orientation val="minMax"/>
        </c:scaling>
        <c:axPos val="b"/>
        <c:delete val="1"/>
        <c:majorTickMark val="out"/>
        <c:minorTickMark val="none"/>
        <c:tickLblPos val="nextTo"/>
        <c:crossAx val="36582124"/>
        <c:crosses val="autoZero"/>
        <c:auto val="0"/>
        <c:baseTimeUnit val="years"/>
        <c:majorUnit val="1"/>
        <c:majorTimeUnit val="days"/>
        <c:minorUnit val="1"/>
        <c:minorTimeUnit val="days"/>
        <c:noMultiLvlLbl val="0"/>
      </c:dateAx>
      <c:valAx>
        <c:axId val="3658212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880392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データ!$BE$6:$BI$6</c:f>
              <c:numCache>
                <c:ptCount val="5"/>
                <c:pt idx="0">
                  <c:v>236.02</c:v>
                </c:pt>
                <c:pt idx="1">
                  <c:v>221.56</c:v>
                </c:pt>
                <c:pt idx="2">
                  <c:v>210.06</c:v>
                </c:pt>
                <c:pt idx="3">
                  <c:v>196.5</c:v>
                </c:pt>
                <c:pt idx="4">
                  <c:v>184.87</c:v>
                </c:pt>
              </c:numCache>
            </c:numRef>
          </c:val>
        </c:ser>
        <c:axId val="60803661"/>
        <c:axId val="1036203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データ!$BJ$6:$BN$6</c:f>
              <c:numCache>
                <c:ptCount val="5"/>
                <c:pt idx="0">
                  <c:v>393.27</c:v>
                </c:pt>
                <c:pt idx="1">
                  <c:v>386.97</c:v>
                </c:pt>
                <c:pt idx="2">
                  <c:v>380.58</c:v>
                </c:pt>
                <c:pt idx="3">
                  <c:v>401.79</c:v>
                </c:pt>
                <c:pt idx="4">
                  <c:v>402.99</c:v>
                </c:pt>
              </c:numCache>
            </c:numRef>
          </c:val>
          <c:smooth val="0"/>
        </c:ser>
        <c:axId val="60803661"/>
        <c:axId val="10362038"/>
      </c:lineChart>
      <c:dateAx>
        <c:axId val="60803661"/>
        <c:scaling>
          <c:orientation val="minMax"/>
        </c:scaling>
        <c:axPos val="b"/>
        <c:delete val="1"/>
        <c:majorTickMark val="out"/>
        <c:minorTickMark val="none"/>
        <c:tickLblPos val="nextTo"/>
        <c:crossAx val="10362038"/>
        <c:crosses val="autoZero"/>
        <c:auto val="0"/>
        <c:baseTimeUnit val="years"/>
        <c:majorUnit val="1"/>
        <c:majorTimeUnit val="days"/>
        <c:minorUnit val="1"/>
        <c:minorTimeUnit val="days"/>
        <c:noMultiLvlLbl val="0"/>
      </c:dateAx>
      <c:valAx>
        <c:axId val="1036203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080366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データ!$BP$6:$BT$6</c:f>
              <c:numCache>
                <c:ptCount val="5"/>
                <c:pt idx="0">
                  <c:v>99.26</c:v>
                </c:pt>
                <c:pt idx="1">
                  <c:v>94.48</c:v>
                </c:pt>
                <c:pt idx="2">
                  <c:v>96.22</c:v>
                </c:pt>
                <c:pt idx="3">
                  <c:v>94.82</c:v>
                </c:pt>
                <c:pt idx="4">
                  <c:v>96.32</c:v>
                </c:pt>
              </c:numCache>
            </c:numRef>
          </c:val>
        </c:ser>
        <c:axId val="26149479"/>
        <c:axId val="3401872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データ!$BU$6:$BY$6</c:f>
              <c:numCache>
                <c:ptCount val="5"/>
                <c:pt idx="0">
                  <c:v>100.47</c:v>
                </c:pt>
                <c:pt idx="1">
                  <c:v>101.72</c:v>
                </c:pt>
                <c:pt idx="2">
                  <c:v>102.38</c:v>
                </c:pt>
                <c:pt idx="3">
                  <c:v>100.12</c:v>
                </c:pt>
                <c:pt idx="4">
                  <c:v>98.66</c:v>
                </c:pt>
              </c:numCache>
            </c:numRef>
          </c:val>
          <c:smooth val="0"/>
        </c:ser>
        <c:axId val="26149479"/>
        <c:axId val="34018720"/>
      </c:lineChart>
      <c:dateAx>
        <c:axId val="26149479"/>
        <c:scaling>
          <c:orientation val="minMax"/>
        </c:scaling>
        <c:axPos val="b"/>
        <c:delete val="1"/>
        <c:majorTickMark val="out"/>
        <c:minorTickMark val="none"/>
        <c:tickLblPos val="nextTo"/>
        <c:crossAx val="34018720"/>
        <c:crosses val="autoZero"/>
        <c:auto val="0"/>
        <c:baseTimeUnit val="years"/>
        <c:majorUnit val="1"/>
        <c:majorTimeUnit val="days"/>
        <c:minorUnit val="1"/>
        <c:minorTimeUnit val="days"/>
        <c:noMultiLvlLbl val="0"/>
      </c:dateAx>
      <c:valAx>
        <c:axId val="3401872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614947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データ!$CA$6:$CE$6</c:f>
              <c:numCache>
                <c:ptCount val="5"/>
                <c:pt idx="0">
                  <c:v>207.56</c:v>
                </c:pt>
                <c:pt idx="1">
                  <c:v>218.22</c:v>
                </c:pt>
                <c:pt idx="2">
                  <c:v>214.99</c:v>
                </c:pt>
                <c:pt idx="3">
                  <c:v>218.46</c:v>
                </c:pt>
                <c:pt idx="4">
                  <c:v>215.59</c:v>
                </c:pt>
              </c:numCache>
            </c:numRef>
          </c:val>
        </c:ser>
        <c:axId val="37733025"/>
        <c:axId val="4052906"/>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データ!$CF$6:$CJ$6</c:f>
              <c:numCache>
                <c:ptCount val="5"/>
                <c:pt idx="0">
                  <c:v>169.82</c:v>
                </c:pt>
                <c:pt idx="1">
                  <c:v>168.2</c:v>
                </c:pt>
                <c:pt idx="2">
                  <c:v>168.67</c:v>
                </c:pt>
                <c:pt idx="3">
                  <c:v>174.97</c:v>
                </c:pt>
                <c:pt idx="4">
                  <c:v>178.59</c:v>
                </c:pt>
              </c:numCache>
            </c:numRef>
          </c:val>
          <c:smooth val="0"/>
        </c:ser>
        <c:axId val="37733025"/>
        <c:axId val="4052906"/>
      </c:lineChart>
      <c:dateAx>
        <c:axId val="37733025"/>
        <c:scaling>
          <c:orientation val="minMax"/>
        </c:scaling>
        <c:axPos val="b"/>
        <c:delete val="1"/>
        <c:majorTickMark val="out"/>
        <c:minorTickMark val="none"/>
        <c:tickLblPos val="nextTo"/>
        <c:crossAx val="4052906"/>
        <c:crosses val="autoZero"/>
        <c:auto val="0"/>
        <c:baseTimeUnit val="years"/>
        <c:majorUnit val="1"/>
        <c:majorTimeUnit val="days"/>
        <c:minorUnit val="1"/>
        <c:minorTimeUnit val="days"/>
        <c:noMultiLvlLbl val="0"/>
      </c:dateAx>
      <c:valAx>
        <c:axId val="405290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773302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xdr:nvGraphicFramePr>
        <xdr:cNvPr id="1"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xdr:nvGraphicFramePr>
        <xdr:cNvPr id="2"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xdr:nvGraphicFramePr>
        <xdr:cNvPr id="3"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4"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xdr:nvSpPr>
        <xdr:cNvPr id="5" name="テキスト ボックス 5"/>
        <xdr:cNvSpPr txBox="1">
          <a:spLocks noChangeArrowheads="1"/>
        </xdr:cNvSpPr>
      </xdr:nvSpPr>
      <xdr:spPr>
        <a:xfrm>
          <a:off x="4857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①経常収支比率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6"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7"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8"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9"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0"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1"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2"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xdr:nvSpPr>
        <xdr:cNvPr id="13" name="テキスト ボックス 13"/>
        <xdr:cNvSpPr txBox="1">
          <a:spLocks noChangeArrowheads="1"/>
        </xdr:cNvSpPr>
      </xdr:nvSpPr>
      <xdr:spPr>
        <a:xfrm>
          <a:off x="47720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②累積欠損金比率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16</xdr:row>
      <xdr:rowOff>0</xdr:rowOff>
    </xdr:from>
    <xdr:to>
      <xdr:col>46</xdr:col>
      <xdr:colOff>0</xdr:colOff>
      <xdr:row>17</xdr:row>
      <xdr:rowOff>66675</xdr:rowOff>
    </xdr:to>
    <xdr:sp>
      <xdr:nvSpPr>
        <xdr:cNvPr id="14" name="テキスト ボックス 14"/>
        <xdr:cNvSpPr txBox="1">
          <a:spLocks noChangeArrowheads="1"/>
        </xdr:cNvSpPr>
      </xdr:nvSpPr>
      <xdr:spPr>
        <a:xfrm>
          <a:off x="90582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③流動比率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16</xdr:row>
      <xdr:rowOff>0</xdr:rowOff>
    </xdr:from>
    <xdr:to>
      <xdr:col>61</xdr:col>
      <xdr:colOff>0</xdr:colOff>
      <xdr:row>17</xdr:row>
      <xdr:rowOff>66675</xdr:rowOff>
    </xdr:to>
    <xdr:sp>
      <xdr:nvSpPr>
        <xdr:cNvPr id="15" name="テキスト ボックス 15"/>
        <xdr:cNvSpPr txBox="1">
          <a:spLocks noChangeArrowheads="1"/>
        </xdr:cNvSpPr>
      </xdr:nvSpPr>
      <xdr:spPr>
        <a:xfrm>
          <a:off x="133445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④企業債残高対給水収益比率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38</xdr:row>
      <xdr:rowOff>0</xdr:rowOff>
    </xdr:from>
    <xdr:to>
      <xdr:col>16</xdr:col>
      <xdr:colOff>0</xdr:colOff>
      <xdr:row>39</xdr:row>
      <xdr:rowOff>66675</xdr:rowOff>
    </xdr:to>
    <xdr:sp>
      <xdr:nvSpPr>
        <xdr:cNvPr id="16" name="テキスト ボックス 16"/>
        <xdr:cNvSpPr txBox="1">
          <a:spLocks noChangeArrowheads="1"/>
        </xdr:cNvSpPr>
      </xdr:nvSpPr>
      <xdr:spPr>
        <a:xfrm>
          <a:off x="4857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⑤料金回収率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38</xdr:row>
      <xdr:rowOff>0</xdr:rowOff>
    </xdr:from>
    <xdr:to>
      <xdr:col>31</xdr:col>
      <xdr:colOff>0</xdr:colOff>
      <xdr:row>39</xdr:row>
      <xdr:rowOff>66675</xdr:rowOff>
    </xdr:to>
    <xdr:sp>
      <xdr:nvSpPr>
        <xdr:cNvPr id="17" name="テキスト ボックス 17"/>
        <xdr:cNvSpPr txBox="1">
          <a:spLocks noChangeArrowheads="1"/>
        </xdr:cNvSpPr>
      </xdr:nvSpPr>
      <xdr:spPr>
        <a:xfrm>
          <a:off x="47720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⑥給水原価</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円</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38</xdr:row>
      <xdr:rowOff>0</xdr:rowOff>
    </xdr:from>
    <xdr:to>
      <xdr:col>46</xdr:col>
      <xdr:colOff>0</xdr:colOff>
      <xdr:row>39</xdr:row>
      <xdr:rowOff>66675</xdr:rowOff>
    </xdr:to>
    <xdr:sp>
      <xdr:nvSpPr>
        <xdr:cNvPr id="18" name="テキスト ボックス 18"/>
        <xdr:cNvSpPr txBox="1">
          <a:spLocks noChangeArrowheads="1"/>
        </xdr:cNvSpPr>
      </xdr:nvSpPr>
      <xdr:spPr>
        <a:xfrm>
          <a:off x="90582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⑦施設利用率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38</xdr:row>
      <xdr:rowOff>0</xdr:rowOff>
    </xdr:from>
    <xdr:to>
      <xdr:col>61</xdr:col>
      <xdr:colOff>0</xdr:colOff>
      <xdr:row>39</xdr:row>
      <xdr:rowOff>66675</xdr:rowOff>
    </xdr:to>
    <xdr:sp>
      <xdr:nvSpPr>
        <xdr:cNvPr id="19" name="テキスト ボックス 19"/>
        <xdr:cNvSpPr txBox="1">
          <a:spLocks noChangeArrowheads="1"/>
        </xdr:cNvSpPr>
      </xdr:nvSpPr>
      <xdr:spPr>
        <a:xfrm>
          <a:off x="133445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⑧有収率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62</xdr:row>
      <xdr:rowOff>0</xdr:rowOff>
    </xdr:from>
    <xdr:to>
      <xdr:col>20</xdr:col>
      <xdr:colOff>0</xdr:colOff>
      <xdr:row>63</xdr:row>
      <xdr:rowOff>66675</xdr:rowOff>
    </xdr:to>
    <xdr:sp>
      <xdr:nvSpPr>
        <xdr:cNvPr id="20" name="テキスト ボックス 20"/>
        <xdr:cNvSpPr txBox="1">
          <a:spLocks noChangeArrowheads="1"/>
        </xdr:cNvSpPr>
      </xdr:nvSpPr>
      <xdr:spPr>
        <a:xfrm>
          <a:off x="48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①有形固定資産減価償却率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62</xdr:row>
      <xdr:rowOff>0</xdr:rowOff>
    </xdr:from>
    <xdr:to>
      <xdr:col>40</xdr:col>
      <xdr:colOff>0</xdr:colOff>
      <xdr:row>63</xdr:row>
      <xdr:rowOff>66675</xdr:rowOff>
    </xdr:to>
    <xdr:sp>
      <xdr:nvSpPr>
        <xdr:cNvPr id="21" name="テキスト ボックス 21"/>
        <xdr:cNvSpPr txBox="1">
          <a:spLocks noChangeArrowheads="1"/>
        </xdr:cNvSpPr>
      </xdr:nvSpPr>
      <xdr:spPr>
        <a:xfrm>
          <a:off x="6200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②管路経年化率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42</xdr:col>
      <xdr:colOff>0</xdr:colOff>
      <xdr:row>62</xdr:row>
      <xdr:rowOff>0</xdr:rowOff>
    </xdr:from>
    <xdr:to>
      <xdr:col>60</xdr:col>
      <xdr:colOff>0</xdr:colOff>
      <xdr:row>63</xdr:row>
      <xdr:rowOff>66675</xdr:rowOff>
    </xdr:to>
    <xdr:sp>
      <xdr:nvSpPr>
        <xdr:cNvPr id="22" name="テキスト ボックス 22"/>
        <xdr:cNvSpPr txBox="1">
          <a:spLocks noChangeArrowheads="1"/>
        </xdr:cNvSpPr>
      </xdr:nvSpPr>
      <xdr:spPr>
        <a:xfrm>
          <a:off x="1191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③管路更新率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13</xdr:col>
      <xdr:colOff>95250</xdr:colOff>
      <xdr:row>17</xdr:row>
      <xdr:rowOff>0</xdr:rowOff>
    </xdr:from>
    <xdr:to>
      <xdr:col>16</xdr:col>
      <xdr:colOff>0</xdr:colOff>
      <xdr:row>18</xdr:row>
      <xdr:rowOff>66675</xdr:rowOff>
    </xdr:to>
    <xdr:sp textlink="$E$85">
      <xdr:nvSpPr>
        <xdr:cNvPr id="23" name="テキスト ボックス 23"/>
        <xdr:cNvSpPr txBox="1">
          <a:spLocks noChangeArrowheads="1"/>
        </xdr:cNvSpPr>
      </xdr:nvSpPr>
      <xdr:spPr>
        <a:xfrm>
          <a:off x="3724275" y="2962275"/>
          <a:ext cx="762000" cy="238125"/>
        </a:xfrm>
        <a:prstGeom prst="rect">
          <a:avLst/>
        </a:prstGeom>
        <a:noFill/>
        <a:ln w="9525" cmpd="sng">
          <a:noFill/>
        </a:ln>
      </xdr:spPr>
      <xdr:txBody>
        <a:bodyPr vertOverflow="clip" wrap="square" anchor="b"/>
        <a:p>
          <a:pPr algn="r">
            <a:defRPr/>
          </a:pPr>
          <a:fld id="{303e32f2-ab08-4815-85ac-a54ea50517f9}" type="TxLink">
            <a:rPr lang="en-US" cap="none" sz="900" b="0" i="0" u="none" baseline="0">
              <a:solidFill>
                <a:srgbClr val="000000"/>
              </a:solidFill>
              <a:latin typeface="ＭＳ ゴシック"/>
              <a:ea typeface="ＭＳ ゴシック"/>
              <a:cs typeface="ＭＳ ゴシック"/>
            </a:rPr>
            <a:t>【</a:t>
          </a:fld>
          <a:fld id="{e5c1250f-4271-45e6-83a5-dc29b28cbd09}" type="TxLink">
            <a:rPr lang="en-US" cap="none" sz="900" b="0" i="0" u="none" baseline="0">
              <a:solidFill>
                <a:srgbClr val="000000"/>
              </a:solidFill>
              <a:latin typeface="ＭＳ ゴシック"/>
              <a:ea typeface="ＭＳ ゴシック"/>
              <a:cs typeface="ＭＳ ゴシック"/>
            </a:rPr>
            <a:t>112.83</a:t>
          </a:fld>
          <a:fld id="{3cde7923-9426-4177-b3e6-f33e9436dec8}"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17</xdr:row>
      <xdr:rowOff>0</xdr:rowOff>
    </xdr:from>
    <xdr:to>
      <xdr:col>31</xdr:col>
      <xdr:colOff>0</xdr:colOff>
      <xdr:row>18</xdr:row>
      <xdr:rowOff>66675</xdr:rowOff>
    </xdr:to>
    <xdr:sp textlink="$F$85">
      <xdr:nvSpPr>
        <xdr:cNvPr id="24" name="テキスト ボックス 24"/>
        <xdr:cNvSpPr txBox="1">
          <a:spLocks noChangeArrowheads="1"/>
        </xdr:cNvSpPr>
      </xdr:nvSpPr>
      <xdr:spPr>
        <a:xfrm>
          <a:off x="8010525" y="2962275"/>
          <a:ext cx="762000" cy="238125"/>
        </a:xfrm>
        <a:prstGeom prst="rect">
          <a:avLst/>
        </a:prstGeom>
        <a:noFill/>
        <a:ln w="9525" cmpd="sng">
          <a:noFill/>
        </a:ln>
      </xdr:spPr>
      <xdr:txBody>
        <a:bodyPr vertOverflow="clip" wrap="square" anchor="b"/>
        <a:p>
          <a:pPr algn="r">
            <a:defRPr/>
          </a:pPr>
          <a:fld id="{a1a9272a-244c-45fe-bfbb-6e938c4c1e6a}" type="TxLink">
            <a:rPr lang="en-US" cap="none" sz="900" b="0" i="0" u="none" baseline="0">
              <a:solidFill>
                <a:srgbClr val="000000"/>
              </a:solidFill>
              <a:latin typeface="ＭＳ ゴシック"/>
              <a:ea typeface="ＭＳ ゴシック"/>
              <a:cs typeface="ＭＳ ゴシック"/>
            </a:rPr>
            <a:t>【</a:t>
          </a:fld>
          <a:fld id="{f1ceb5c4-dd70-439a-8f83-b9997396bc07}" type="TxLink">
            <a:rPr lang="en-US" cap="none" sz="900" b="0" i="0" u="none" baseline="0">
              <a:solidFill>
                <a:srgbClr val="000000"/>
              </a:solidFill>
              <a:latin typeface="ＭＳ ゴシック"/>
              <a:ea typeface="ＭＳ ゴシック"/>
              <a:cs typeface="ＭＳ ゴシック"/>
            </a:rPr>
            <a:t>1.05</a:t>
          </a:fld>
          <a:fld id="{75db9710-33c4-4bdc-9e18-6748489211b7}"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17</xdr:row>
      <xdr:rowOff>0</xdr:rowOff>
    </xdr:from>
    <xdr:to>
      <xdr:col>46</xdr:col>
      <xdr:colOff>0</xdr:colOff>
      <xdr:row>18</xdr:row>
      <xdr:rowOff>66675</xdr:rowOff>
    </xdr:to>
    <xdr:sp textlink="$G$85">
      <xdr:nvSpPr>
        <xdr:cNvPr id="25" name="テキスト ボックス 25"/>
        <xdr:cNvSpPr txBox="1">
          <a:spLocks noChangeArrowheads="1"/>
        </xdr:cNvSpPr>
      </xdr:nvSpPr>
      <xdr:spPr>
        <a:xfrm>
          <a:off x="12296775" y="2962275"/>
          <a:ext cx="762000" cy="238125"/>
        </a:xfrm>
        <a:prstGeom prst="rect">
          <a:avLst/>
        </a:prstGeom>
        <a:noFill/>
        <a:ln w="9525" cmpd="sng">
          <a:noFill/>
        </a:ln>
      </xdr:spPr>
      <xdr:txBody>
        <a:bodyPr vertOverflow="clip" wrap="square" anchor="b"/>
        <a:p>
          <a:pPr algn="r">
            <a:defRPr/>
          </a:pPr>
          <a:fld id="{3256da7f-5b43-49d3-af59-e5abefb68950}" type="TxLink">
            <a:rPr lang="en-US" cap="none" sz="900" b="0" i="0" u="none" baseline="0">
              <a:solidFill>
                <a:srgbClr val="000000"/>
              </a:solidFill>
              <a:latin typeface="ＭＳ ゴシック"/>
              <a:ea typeface="ＭＳ ゴシック"/>
              <a:cs typeface="ＭＳ ゴシック"/>
            </a:rPr>
            <a:t>【</a:t>
          </a:fld>
          <a:fld id="{b49f34c5-660d-476b-a949-523ffca03908}" type="TxLink">
            <a:rPr lang="en-US" cap="none" sz="900" b="0" i="0" u="none" baseline="0">
              <a:solidFill>
                <a:srgbClr val="000000"/>
              </a:solidFill>
              <a:latin typeface="ＭＳ ゴシック"/>
              <a:ea typeface="ＭＳ ゴシック"/>
              <a:cs typeface="ＭＳ ゴシック"/>
            </a:rPr>
            <a:t>261.93</a:t>
          </a:fld>
          <a:fld id="{6160ff50-448e-4705-9ff7-4991011f1691}"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17</xdr:row>
      <xdr:rowOff>0</xdr:rowOff>
    </xdr:from>
    <xdr:to>
      <xdr:col>61</xdr:col>
      <xdr:colOff>0</xdr:colOff>
      <xdr:row>18</xdr:row>
      <xdr:rowOff>66675</xdr:rowOff>
    </xdr:to>
    <xdr:sp textlink="$H$85">
      <xdr:nvSpPr>
        <xdr:cNvPr id="26" name="テキスト ボックス 26"/>
        <xdr:cNvSpPr txBox="1">
          <a:spLocks noChangeArrowheads="1"/>
        </xdr:cNvSpPr>
      </xdr:nvSpPr>
      <xdr:spPr>
        <a:xfrm>
          <a:off x="16583025" y="2962275"/>
          <a:ext cx="762000" cy="238125"/>
        </a:xfrm>
        <a:prstGeom prst="rect">
          <a:avLst/>
        </a:prstGeom>
        <a:noFill/>
        <a:ln w="9525" cmpd="sng">
          <a:noFill/>
        </a:ln>
      </xdr:spPr>
      <xdr:txBody>
        <a:bodyPr vertOverflow="clip" wrap="square" anchor="b"/>
        <a:p>
          <a:pPr algn="r">
            <a:defRPr/>
          </a:pPr>
          <a:fld id="{af29d34e-1175-485a-9788-b289c08304ca}" type="TxLink">
            <a:rPr lang="en-US" cap="none" sz="900" b="0" i="0" u="none" baseline="0">
              <a:solidFill>
                <a:srgbClr val="000000"/>
              </a:solidFill>
              <a:latin typeface="ＭＳ ゴシック"/>
              <a:ea typeface="ＭＳ ゴシック"/>
              <a:cs typeface="ＭＳ ゴシック"/>
            </a:rPr>
            <a:t>【</a:t>
          </a:fld>
          <a:fld id="{bd6d64f8-eccb-4934-9998-8ca3aba83ee7}" type="TxLink">
            <a:rPr lang="en-US" cap="none" sz="900" b="0" i="0" u="none" baseline="0">
              <a:solidFill>
                <a:srgbClr val="000000"/>
              </a:solidFill>
              <a:latin typeface="ＭＳ ゴシック"/>
              <a:ea typeface="ＭＳ ゴシック"/>
              <a:cs typeface="ＭＳ ゴシック"/>
            </a:rPr>
            <a:t>270.46</a:t>
          </a:fld>
          <a:fld id="{853f13e3-2034-4f17-8a28-35db2dbbda09}"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39</xdr:row>
      <xdr:rowOff>0</xdr:rowOff>
    </xdr:from>
    <xdr:to>
      <xdr:col>61</xdr:col>
      <xdr:colOff>0</xdr:colOff>
      <xdr:row>40</xdr:row>
      <xdr:rowOff>66675</xdr:rowOff>
    </xdr:to>
    <xdr:sp textlink="$L$85">
      <xdr:nvSpPr>
        <xdr:cNvPr id="27" name="テキスト ボックス 27"/>
        <xdr:cNvSpPr txBox="1">
          <a:spLocks noChangeArrowheads="1"/>
        </xdr:cNvSpPr>
      </xdr:nvSpPr>
      <xdr:spPr>
        <a:xfrm>
          <a:off x="16583025" y="6734175"/>
          <a:ext cx="762000" cy="238125"/>
        </a:xfrm>
        <a:prstGeom prst="rect">
          <a:avLst/>
        </a:prstGeom>
        <a:noFill/>
        <a:ln w="9525" cmpd="sng">
          <a:noFill/>
        </a:ln>
      </xdr:spPr>
      <xdr:txBody>
        <a:bodyPr vertOverflow="clip" wrap="square" anchor="b"/>
        <a:p>
          <a:pPr algn="r">
            <a:defRPr/>
          </a:pPr>
          <a:fld id="{589cbc39-cf0d-4a65-be2b-819beb94f6e7}" type="TxLink">
            <a:rPr lang="en-US" cap="none" sz="900" b="0" i="0" u="none" baseline="0">
              <a:solidFill>
                <a:srgbClr val="000000"/>
              </a:solidFill>
              <a:latin typeface="ＭＳ ゴシック"/>
              <a:ea typeface="ＭＳ ゴシック"/>
              <a:cs typeface="ＭＳ ゴシック"/>
            </a:rPr>
            <a:t>【</a:t>
          </a:fld>
          <a:fld id="{4abc5d17-5e9a-4031-8913-d813d41eec70}" type="TxLink">
            <a:rPr lang="en-US" cap="none" sz="900" b="0" i="0" u="none" baseline="0">
              <a:solidFill>
                <a:srgbClr val="000000"/>
              </a:solidFill>
              <a:latin typeface="ＭＳ ゴシック"/>
              <a:ea typeface="ＭＳ ゴシック"/>
              <a:cs typeface="ＭＳ ゴシック"/>
            </a:rPr>
            <a:t>89.92</a:t>
          </a:fld>
          <a:fld id="{07bf6f14-b69d-424a-8344-37fe9a1da854}"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39</xdr:row>
      <xdr:rowOff>9525</xdr:rowOff>
    </xdr:from>
    <xdr:to>
      <xdr:col>46</xdr:col>
      <xdr:colOff>0</xdr:colOff>
      <xdr:row>40</xdr:row>
      <xdr:rowOff>76200</xdr:rowOff>
    </xdr:to>
    <xdr:sp textlink="$K$85">
      <xdr:nvSpPr>
        <xdr:cNvPr id="28" name="テキスト ボックス 28"/>
        <xdr:cNvSpPr txBox="1">
          <a:spLocks noChangeArrowheads="1"/>
        </xdr:cNvSpPr>
      </xdr:nvSpPr>
      <xdr:spPr>
        <a:xfrm>
          <a:off x="12296775" y="6743700"/>
          <a:ext cx="762000" cy="238125"/>
        </a:xfrm>
        <a:prstGeom prst="rect">
          <a:avLst/>
        </a:prstGeom>
        <a:noFill/>
        <a:ln w="9525" cmpd="sng">
          <a:noFill/>
        </a:ln>
      </xdr:spPr>
      <xdr:txBody>
        <a:bodyPr vertOverflow="clip" wrap="square" anchor="b"/>
        <a:p>
          <a:pPr algn="r">
            <a:defRPr/>
          </a:pPr>
          <a:fld id="{1701a1c8-12b2-413d-98a1-9ea1a8e572ca}" type="TxLink">
            <a:rPr lang="en-US" cap="none" sz="900" b="0" i="0" u="none" baseline="0">
              <a:solidFill>
                <a:srgbClr val="000000"/>
              </a:solidFill>
              <a:latin typeface="ＭＳ ゴシック"/>
              <a:ea typeface="ＭＳ ゴシック"/>
              <a:cs typeface="ＭＳ ゴシック"/>
            </a:rPr>
            <a:t>【</a:t>
          </a:fld>
          <a:fld id="{8eb98bf5-e90a-446e-a693-8fa6766da10b}" type="TxLink">
            <a:rPr lang="en-US" cap="none" sz="900" b="0" i="0" u="none" baseline="0">
              <a:solidFill>
                <a:srgbClr val="000000"/>
              </a:solidFill>
              <a:latin typeface="ＭＳ ゴシック"/>
              <a:ea typeface="ＭＳ ゴシック"/>
              <a:cs typeface="ＭＳ ゴシック"/>
            </a:rPr>
            <a:t>60.27</a:t>
          </a:fld>
          <a:fld id="{c97d6158-bd4b-4033-87f6-1c1a0daabac1}"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39</xdr:row>
      <xdr:rowOff>0</xdr:rowOff>
    </xdr:from>
    <xdr:to>
      <xdr:col>31</xdr:col>
      <xdr:colOff>0</xdr:colOff>
      <xdr:row>40</xdr:row>
      <xdr:rowOff>66675</xdr:rowOff>
    </xdr:to>
    <xdr:sp textlink="$J$85">
      <xdr:nvSpPr>
        <xdr:cNvPr id="29" name="テキスト ボックス 29"/>
        <xdr:cNvSpPr txBox="1">
          <a:spLocks noChangeArrowheads="1"/>
        </xdr:cNvSpPr>
      </xdr:nvSpPr>
      <xdr:spPr>
        <a:xfrm>
          <a:off x="8010525" y="6734175"/>
          <a:ext cx="762000" cy="238125"/>
        </a:xfrm>
        <a:prstGeom prst="rect">
          <a:avLst/>
        </a:prstGeom>
        <a:noFill/>
        <a:ln w="9525" cmpd="sng">
          <a:noFill/>
        </a:ln>
      </xdr:spPr>
      <xdr:txBody>
        <a:bodyPr vertOverflow="clip" wrap="square" anchor="b"/>
        <a:p>
          <a:pPr algn="r">
            <a:defRPr/>
          </a:pPr>
          <a:fld id="{747cabee-9685-451a-944e-b0a53c31d1de}" type="TxLink">
            <a:rPr lang="en-US" cap="none" sz="900" b="0" i="0" u="none" baseline="0">
              <a:solidFill>
                <a:srgbClr val="000000"/>
              </a:solidFill>
              <a:latin typeface="ＭＳ ゴシック"/>
              <a:ea typeface="ＭＳ ゴシック"/>
              <a:cs typeface="ＭＳ ゴシック"/>
            </a:rPr>
            <a:t>【</a:t>
          </a:fld>
          <a:fld id="{675893e0-96a1-4ab8-8eac-e61905515b3b}" type="TxLink">
            <a:rPr lang="en-US" cap="none" sz="900" b="0" i="0" u="none" baseline="0">
              <a:solidFill>
                <a:srgbClr val="000000"/>
              </a:solidFill>
              <a:latin typeface="ＭＳ ゴシック"/>
              <a:ea typeface="ＭＳ ゴシック"/>
              <a:cs typeface="ＭＳ ゴシック"/>
            </a:rPr>
            <a:t>167.11</a:t>
          </a:fld>
          <a:fld id="{71457c5d-4f5e-478d-87d5-9eb8addd37a3}"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13</xdr:col>
      <xdr:colOff>95250</xdr:colOff>
      <xdr:row>39</xdr:row>
      <xdr:rowOff>0</xdr:rowOff>
    </xdr:from>
    <xdr:to>
      <xdr:col>16</xdr:col>
      <xdr:colOff>0</xdr:colOff>
      <xdr:row>40</xdr:row>
      <xdr:rowOff>66675</xdr:rowOff>
    </xdr:to>
    <xdr:sp textlink="$I$85">
      <xdr:nvSpPr>
        <xdr:cNvPr id="30" name="テキスト ボックス 30"/>
        <xdr:cNvSpPr txBox="1">
          <a:spLocks noChangeArrowheads="1"/>
        </xdr:cNvSpPr>
      </xdr:nvSpPr>
      <xdr:spPr>
        <a:xfrm>
          <a:off x="3724275" y="6734175"/>
          <a:ext cx="762000" cy="238125"/>
        </a:xfrm>
        <a:prstGeom prst="rect">
          <a:avLst/>
        </a:prstGeom>
        <a:noFill/>
        <a:ln w="9525" cmpd="sng">
          <a:noFill/>
        </a:ln>
      </xdr:spPr>
      <xdr:txBody>
        <a:bodyPr vertOverflow="clip" wrap="square" anchor="b"/>
        <a:p>
          <a:pPr algn="r">
            <a:defRPr/>
          </a:pPr>
          <a:fld id="{bd25a098-a198-4a58-a79d-5366db742fbd}" type="TxLink">
            <a:rPr lang="en-US" cap="none" sz="900" b="0" i="0" u="none" baseline="0">
              <a:solidFill>
                <a:srgbClr val="000000"/>
              </a:solidFill>
              <a:latin typeface="ＭＳ ゴシック"/>
              <a:ea typeface="ＭＳ ゴシック"/>
              <a:cs typeface="ＭＳ ゴシック"/>
            </a:rPr>
            <a:t>【</a:t>
          </a:fld>
          <a:fld id="{b45be642-9ff8-4e76-aa3b-01cd03b0f255}" type="TxLink">
            <a:rPr lang="en-US" cap="none" sz="900" b="0" i="0" u="none" baseline="0">
              <a:solidFill>
                <a:srgbClr val="000000"/>
              </a:solidFill>
              <a:latin typeface="ＭＳ ゴシック"/>
              <a:ea typeface="ＭＳ ゴシック"/>
              <a:cs typeface="ＭＳ ゴシック"/>
            </a:rPr>
            <a:t>103.91</a:t>
          </a:fld>
          <a:fld id="{534f8670-cbf7-4023-a796-f9c5f6545ca4}"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95250</xdr:colOff>
      <xdr:row>63</xdr:row>
      <xdr:rowOff>0</xdr:rowOff>
    </xdr:from>
    <xdr:to>
      <xdr:col>20</xdr:col>
      <xdr:colOff>0</xdr:colOff>
      <xdr:row>64</xdr:row>
      <xdr:rowOff>66675</xdr:rowOff>
    </xdr:to>
    <xdr:sp textlink="$M$85">
      <xdr:nvSpPr>
        <xdr:cNvPr id="31" name="テキスト ボックス 31"/>
        <xdr:cNvSpPr txBox="1">
          <a:spLocks noChangeArrowheads="1"/>
        </xdr:cNvSpPr>
      </xdr:nvSpPr>
      <xdr:spPr>
        <a:xfrm>
          <a:off x="4867275" y="10848975"/>
          <a:ext cx="762000" cy="238125"/>
        </a:xfrm>
        <a:prstGeom prst="rect">
          <a:avLst/>
        </a:prstGeom>
        <a:noFill/>
        <a:ln w="9525" cmpd="sng">
          <a:noFill/>
        </a:ln>
      </xdr:spPr>
      <xdr:txBody>
        <a:bodyPr vertOverflow="clip" wrap="square" anchor="b"/>
        <a:p>
          <a:pPr algn="r">
            <a:defRPr/>
          </a:pPr>
          <a:fld id="{5b2851db-4082-49fe-87f0-50b81256192e}" type="TxLink">
            <a:rPr lang="en-US" cap="none" sz="900" b="0" i="0" u="none" baseline="0">
              <a:solidFill>
                <a:srgbClr val="000000"/>
              </a:solidFill>
              <a:latin typeface="ＭＳ ゴシック"/>
              <a:ea typeface="ＭＳ ゴシック"/>
              <a:cs typeface="ＭＳ ゴシック"/>
            </a:rPr>
            <a:t>【</a:t>
          </a:fld>
          <a:fld id="{3b3b1ed3-85e9-464f-bfdf-e0235643fe19}" type="TxLink">
            <a:rPr lang="en-US" cap="none" sz="900" b="0" i="0" u="none" baseline="0">
              <a:solidFill>
                <a:srgbClr val="000000"/>
              </a:solidFill>
              <a:latin typeface="ＭＳ ゴシック"/>
              <a:ea typeface="ＭＳ ゴシック"/>
              <a:cs typeface="ＭＳ ゴシック"/>
            </a:rPr>
            <a:t>48.85</a:t>
          </a:fld>
          <a:fld id="{8f0c99ba-0ad8-4b96-8b98-553bbc66001c}"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37</xdr:col>
      <xdr:colOff>114300</xdr:colOff>
      <xdr:row>63</xdr:row>
      <xdr:rowOff>0</xdr:rowOff>
    </xdr:from>
    <xdr:to>
      <xdr:col>40</xdr:col>
      <xdr:colOff>19050</xdr:colOff>
      <xdr:row>64</xdr:row>
      <xdr:rowOff>66675</xdr:rowOff>
    </xdr:to>
    <xdr:sp textlink="$N$85">
      <xdr:nvSpPr>
        <xdr:cNvPr id="32" name="テキスト ボックス 32"/>
        <xdr:cNvSpPr txBox="1">
          <a:spLocks noChangeArrowheads="1"/>
        </xdr:cNvSpPr>
      </xdr:nvSpPr>
      <xdr:spPr>
        <a:xfrm>
          <a:off x="10601325" y="10848975"/>
          <a:ext cx="762000" cy="238125"/>
        </a:xfrm>
        <a:prstGeom prst="rect">
          <a:avLst/>
        </a:prstGeom>
        <a:noFill/>
        <a:ln w="9525" cmpd="sng">
          <a:noFill/>
        </a:ln>
      </xdr:spPr>
      <xdr:txBody>
        <a:bodyPr vertOverflow="clip" wrap="square" anchor="b"/>
        <a:p>
          <a:pPr algn="r">
            <a:defRPr/>
          </a:pPr>
          <a:fld id="{e06b07ca-b37a-4618-8e54-5e7fe09ff143}" type="TxLink">
            <a:rPr lang="en-US" cap="none" sz="900" b="0" i="0" u="none" baseline="0">
              <a:solidFill>
                <a:srgbClr val="000000"/>
              </a:solidFill>
              <a:latin typeface="ＭＳ ゴシック"/>
              <a:ea typeface="ＭＳ ゴシック"/>
              <a:cs typeface="ＭＳ ゴシック"/>
            </a:rPr>
            <a:t>【</a:t>
          </a:fld>
          <a:fld id="{21cf788c-83ac-4b54-8412-810d1be97375}" type="TxLink">
            <a:rPr lang="en-US" cap="none" sz="900" b="0" i="0" u="none" baseline="0">
              <a:solidFill>
                <a:srgbClr val="000000"/>
              </a:solidFill>
              <a:latin typeface="ＭＳ ゴシック"/>
              <a:ea typeface="ＭＳ ゴシック"/>
              <a:cs typeface="ＭＳ ゴシック"/>
            </a:rPr>
            <a:t>17.80</a:t>
          </a:fld>
          <a:fld id="{36ecfd07-23e6-4e51-94e0-d8fee404f507}"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57</xdr:col>
      <xdr:colOff>95250</xdr:colOff>
      <xdr:row>63</xdr:row>
      <xdr:rowOff>0</xdr:rowOff>
    </xdr:from>
    <xdr:to>
      <xdr:col>60</xdr:col>
      <xdr:colOff>0</xdr:colOff>
      <xdr:row>64</xdr:row>
      <xdr:rowOff>66675</xdr:rowOff>
    </xdr:to>
    <xdr:sp textlink="$O$85">
      <xdr:nvSpPr>
        <xdr:cNvPr id="33" name="テキスト ボックス 33"/>
        <xdr:cNvSpPr txBox="1">
          <a:spLocks noChangeArrowheads="1"/>
        </xdr:cNvSpPr>
      </xdr:nvSpPr>
      <xdr:spPr>
        <a:xfrm>
          <a:off x="16297275" y="10848975"/>
          <a:ext cx="762000" cy="238125"/>
        </a:xfrm>
        <a:prstGeom prst="rect">
          <a:avLst/>
        </a:prstGeom>
        <a:noFill/>
        <a:ln w="9525" cmpd="sng">
          <a:noFill/>
        </a:ln>
      </xdr:spPr>
      <xdr:txBody>
        <a:bodyPr vertOverflow="clip" wrap="square" anchor="b"/>
        <a:p>
          <a:pPr algn="r">
            <a:defRPr/>
          </a:pPr>
          <a:fld id="{ef336766-33fd-4b86-b84d-572c89655571}" type="TxLink">
            <a:rPr lang="en-US" cap="none" sz="900" b="0" i="0" u="none" baseline="0">
              <a:solidFill>
                <a:srgbClr val="000000"/>
              </a:solidFill>
              <a:latin typeface="ＭＳ ゴシック"/>
              <a:ea typeface="ＭＳ ゴシック"/>
              <a:cs typeface="ＭＳ ゴシック"/>
            </a:rPr>
            <a:t>【</a:t>
          </a:fld>
          <a:fld id="{45f373dc-fb8f-4204-8b1b-baa57b343af8}" type="TxLink">
            <a:rPr lang="en-US" cap="none" sz="900" b="0" i="0" u="none" baseline="0">
              <a:solidFill>
                <a:srgbClr val="000000"/>
              </a:solidFill>
              <a:latin typeface="ＭＳ ゴシック"/>
              <a:ea typeface="ＭＳ ゴシック"/>
              <a:cs typeface="ＭＳ ゴシック"/>
            </a:rPr>
            <a:t>0.70</a:t>
          </a:fld>
          <a:fld id="{759331ee-e81a-4070-89c7-52d1cfc6358f}" type="TxLink">
            <a:rPr lang="en-US" cap="none" sz="900" b="0" i="0" u="none" baseline="0">
              <a:solidFill>
                <a:srgbClr val="000000"/>
              </a:solidFill>
              <a:latin typeface="ＭＳ ゴシック"/>
              <a:ea typeface="ＭＳ ゴシック"/>
              <a:cs typeface="ＭＳ ゴシック"/>
            </a:rPr>
            <a:t>】</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85"/>
  <sheetViews>
    <sheetView showGridLines="0" tabSelected="1" zoomScalePageLayoutView="0" workbookViewId="0" topLeftCell="AJ1">
      <selection activeCell="BL16" sqref="BL16:BZ44"/>
    </sheetView>
  </sheetViews>
  <sheetFormatPr defaultColWidth="2.625" defaultRowHeight="13.5"/>
  <cols>
    <col min="1" max="1" width="2.625" style="0" customWidth="1"/>
    <col min="2" max="62" width="3.75390625" style="0" customWidth="1"/>
    <col min="63" max="63" width="2.625" style="0" customWidth="1"/>
    <col min="64" max="78" width="3.125" style="0" customWidth="1"/>
    <col min="79" max="79" width="4.50390625" style="0" bestFit="1" customWidth="1"/>
    <col min="80" max="80" width="2.625" style="0"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宮城県　加美町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7" ht="18.75" customHeight="1">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A6</v>
      </c>
      <c r="X8" s="79"/>
      <c r="Y8" s="79"/>
      <c r="Z8" s="79"/>
      <c r="AA8" s="79"/>
      <c r="AB8" s="79"/>
      <c r="AC8" s="79"/>
      <c r="AD8" s="79" t="str">
        <f>データ!$M$6</f>
        <v>非設置</v>
      </c>
      <c r="AE8" s="79"/>
      <c r="AF8" s="79"/>
      <c r="AG8" s="79"/>
      <c r="AH8" s="79"/>
      <c r="AI8" s="79"/>
      <c r="AJ8" s="79"/>
      <c r="AK8" s="4"/>
      <c r="AL8" s="73">
        <f>データ!$R$6</f>
        <v>23377</v>
      </c>
      <c r="AM8" s="73"/>
      <c r="AN8" s="73"/>
      <c r="AO8" s="73"/>
      <c r="AP8" s="73"/>
      <c r="AQ8" s="73"/>
      <c r="AR8" s="73"/>
      <c r="AS8" s="73"/>
      <c r="AT8" s="69">
        <f>データ!$S$6</f>
        <v>460.67</v>
      </c>
      <c r="AU8" s="70"/>
      <c r="AV8" s="70"/>
      <c r="AW8" s="70"/>
      <c r="AX8" s="70"/>
      <c r="AY8" s="70"/>
      <c r="AZ8" s="70"/>
      <c r="BA8" s="70"/>
      <c r="BB8" s="72">
        <f>データ!$T$6</f>
        <v>50.75</v>
      </c>
      <c r="BC8" s="72"/>
      <c r="BD8" s="72"/>
      <c r="BE8" s="72"/>
      <c r="BF8" s="72"/>
      <c r="BG8" s="72"/>
      <c r="BH8" s="72"/>
      <c r="BI8" s="72"/>
      <c r="BJ8" s="3"/>
      <c r="BK8" s="3"/>
      <c r="BL8" s="80" t="s">
        <v>10</v>
      </c>
      <c r="BM8" s="81"/>
      <c r="BN8" s="8" t="s">
        <v>11</v>
      </c>
      <c r="BO8" s="9"/>
      <c r="BP8" s="9"/>
      <c r="BQ8" s="9"/>
      <c r="BR8" s="9"/>
      <c r="BS8" s="9"/>
      <c r="BT8" s="9"/>
      <c r="BU8" s="9"/>
      <c r="BV8" s="9"/>
      <c r="BW8" s="9"/>
      <c r="BX8" s="9"/>
      <c r="BY8" s="10"/>
    </row>
    <row r="9" spans="1:77" ht="18.75" customHeight="1">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67" t="s">
        <v>19</v>
      </c>
      <c r="BM9" s="68"/>
      <c r="BN9" s="11" t="s">
        <v>20</v>
      </c>
      <c r="BO9" s="12"/>
      <c r="BP9" s="12"/>
      <c r="BQ9" s="12"/>
      <c r="BR9" s="12"/>
      <c r="BS9" s="12"/>
      <c r="BT9" s="12"/>
      <c r="BU9" s="12"/>
      <c r="BV9" s="12"/>
      <c r="BW9" s="12"/>
      <c r="BX9" s="12"/>
      <c r="BY9" s="13"/>
    </row>
    <row r="10" spans="1:77" ht="18.75" customHeight="1">
      <c r="A10" s="2"/>
      <c r="B10" s="69" t="str">
        <f>データ!$N$6</f>
        <v>-</v>
      </c>
      <c r="C10" s="70"/>
      <c r="D10" s="70"/>
      <c r="E10" s="70"/>
      <c r="F10" s="70"/>
      <c r="G10" s="70"/>
      <c r="H10" s="70"/>
      <c r="I10" s="69">
        <f>データ!$O$6</f>
        <v>73.51</v>
      </c>
      <c r="J10" s="70"/>
      <c r="K10" s="70"/>
      <c r="L10" s="70"/>
      <c r="M10" s="70"/>
      <c r="N10" s="70"/>
      <c r="O10" s="71"/>
      <c r="P10" s="72">
        <f>データ!$P$6</f>
        <v>99.54</v>
      </c>
      <c r="Q10" s="72"/>
      <c r="R10" s="72"/>
      <c r="S10" s="72"/>
      <c r="T10" s="72"/>
      <c r="U10" s="72"/>
      <c r="V10" s="72"/>
      <c r="W10" s="73">
        <f>データ!$Q$6</f>
        <v>4114</v>
      </c>
      <c r="X10" s="73"/>
      <c r="Y10" s="73"/>
      <c r="Z10" s="73"/>
      <c r="AA10" s="73"/>
      <c r="AB10" s="73"/>
      <c r="AC10" s="73"/>
      <c r="AD10" s="2"/>
      <c r="AE10" s="2"/>
      <c r="AF10" s="2"/>
      <c r="AG10" s="2"/>
      <c r="AH10" s="4"/>
      <c r="AI10" s="4"/>
      <c r="AJ10" s="4"/>
      <c r="AK10" s="4"/>
      <c r="AL10" s="73">
        <f>データ!$U$6</f>
        <v>23108</v>
      </c>
      <c r="AM10" s="73"/>
      <c r="AN10" s="73"/>
      <c r="AO10" s="73"/>
      <c r="AP10" s="73"/>
      <c r="AQ10" s="73"/>
      <c r="AR10" s="73"/>
      <c r="AS10" s="73"/>
      <c r="AT10" s="69">
        <f>データ!$V$6</f>
        <v>54.52</v>
      </c>
      <c r="AU10" s="70"/>
      <c r="AV10" s="70"/>
      <c r="AW10" s="70"/>
      <c r="AX10" s="70"/>
      <c r="AY10" s="70"/>
      <c r="AZ10" s="70"/>
      <c r="BA10" s="70"/>
      <c r="BB10" s="72">
        <f>データ!$W$6</f>
        <v>423.84</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105</v>
      </c>
      <c r="BM47" s="65"/>
      <c r="BN47" s="65"/>
      <c r="BO47" s="65"/>
      <c r="BP47" s="65"/>
      <c r="BQ47" s="65"/>
      <c r="BR47" s="65"/>
      <c r="BS47" s="65"/>
      <c r="BT47" s="65"/>
      <c r="BU47" s="65"/>
      <c r="BV47" s="65"/>
      <c r="BW47" s="65"/>
      <c r="BX47" s="65"/>
      <c r="BY47" s="65"/>
      <c r="BZ47" s="66"/>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ht="13.5">
      <c r="C83" s="26"/>
    </row>
    <row r="84" spans="2:15" ht="13.5"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2:15" ht="13.5"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EN10"/>
  <sheetViews>
    <sheetView showGridLines="0" zoomScalePageLayoutView="0" workbookViewId="0" topLeftCell="A1">
      <selection activeCell="A1" sqref="A1"/>
    </sheetView>
  </sheetViews>
  <sheetFormatPr defaultColWidth="9.00390625" defaultRowHeight="13.5"/>
  <cols>
    <col min="2" max="144" width="11.875" style="0" customWidth="1"/>
  </cols>
  <sheetData>
    <row r="1" spans="1:144" ht="13.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ht="13.5">
      <c r="A2" s="29" t="s">
        <v>42</v>
      </c>
      <c r="B2" s="29">
        <f>COLUMN()-1</f>
        <v>1</v>
      </c>
      <c r="C2" s="29">
        <f aca="true" t="shared" si="0" ref="C2:BR2">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aca="true" t="shared" si="1" ref="BS2:ED2">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aca="true" t="shared" si="2" ref="EE2:EN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ht="13.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ht="13.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ht="13.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ht="13.5">
      <c r="A6" s="29" t="s">
        <v>92</v>
      </c>
      <c r="B6" s="34">
        <f>B7</f>
        <v>2018</v>
      </c>
      <c r="C6" s="34">
        <f aca="true" t="shared" si="3" ref="C6:W6">C7</f>
        <v>44458</v>
      </c>
      <c r="D6" s="34">
        <f t="shared" si="3"/>
        <v>46</v>
      </c>
      <c r="E6" s="34">
        <f t="shared" si="3"/>
        <v>1</v>
      </c>
      <c r="F6" s="34">
        <f t="shared" si="3"/>
        <v>0</v>
      </c>
      <c r="G6" s="34">
        <f t="shared" si="3"/>
        <v>1</v>
      </c>
      <c r="H6" s="34" t="str">
        <f t="shared" si="3"/>
        <v>宮城県　加美町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73.51</v>
      </c>
      <c r="P6" s="35">
        <f t="shared" si="3"/>
        <v>99.54</v>
      </c>
      <c r="Q6" s="35">
        <f t="shared" si="3"/>
        <v>4114</v>
      </c>
      <c r="R6" s="35">
        <f t="shared" si="3"/>
        <v>23377</v>
      </c>
      <c r="S6" s="35">
        <f t="shared" si="3"/>
        <v>460.67</v>
      </c>
      <c r="T6" s="35">
        <f t="shared" si="3"/>
        <v>50.75</v>
      </c>
      <c r="U6" s="35">
        <f t="shared" si="3"/>
        <v>23108</v>
      </c>
      <c r="V6" s="35">
        <f t="shared" si="3"/>
        <v>54.52</v>
      </c>
      <c r="W6" s="35">
        <f t="shared" si="3"/>
        <v>423.84</v>
      </c>
      <c r="X6" s="36">
        <f>IF(X7="",NA(),X7)</f>
        <v>104.39</v>
      </c>
      <c r="Y6" s="36">
        <f aca="true" t="shared" si="4" ref="Y6:AG6">IF(Y7="",NA(),Y7)</f>
        <v>99.95</v>
      </c>
      <c r="Z6" s="36">
        <f t="shared" si="4"/>
        <v>103.62</v>
      </c>
      <c r="AA6" s="36">
        <f t="shared" si="4"/>
        <v>101.3</v>
      </c>
      <c r="AB6" s="36">
        <f t="shared" si="4"/>
        <v>102.25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aca="true" t="shared" si="5" ref="AJ6:AR6">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770.63</v>
      </c>
      <c r="AU6" s="36">
        <f aca="true" t="shared" si="6" ref="AU6:BC6">IF(AU7="",NA(),AU7)</f>
        <v>760.23</v>
      </c>
      <c r="AV6" s="36">
        <f t="shared" si="6"/>
        <v>685.54</v>
      </c>
      <c r="AW6" s="36">
        <f t="shared" si="6"/>
        <v>715.58</v>
      </c>
      <c r="AX6" s="36">
        <f t="shared" si="6"/>
        <v>688.07</v>
      </c>
      <c r="AY6" s="36">
        <f t="shared" si="6"/>
        <v>381.53</v>
      </c>
      <c r="AZ6" s="36">
        <f t="shared" si="6"/>
        <v>391.54</v>
      </c>
      <c r="BA6" s="36">
        <f t="shared" si="6"/>
        <v>384.34</v>
      </c>
      <c r="BB6" s="36">
        <f t="shared" si="6"/>
        <v>359.47</v>
      </c>
      <c r="BC6" s="36">
        <f t="shared" si="6"/>
        <v>369.69</v>
      </c>
      <c r="BD6" s="35" t="str">
        <f>IF(BD7="","",IF(BD7="-","【-】","【"&amp;SUBSTITUTE(TEXT(BD7,"#,##0.00"),"-","△")&amp;"】"))</f>
        <v>【261.93】</v>
      </c>
      <c r="BE6" s="36">
        <f>IF(BE7="",NA(),BE7)</f>
        <v>236.02</v>
      </c>
      <c r="BF6" s="36">
        <f aca="true" t="shared" si="7" ref="BF6:BN6">IF(BF7="",NA(),BF7)</f>
        <v>221.56</v>
      </c>
      <c r="BG6" s="36">
        <f t="shared" si="7"/>
        <v>210.06</v>
      </c>
      <c r="BH6" s="36">
        <f t="shared" si="7"/>
        <v>196.5</v>
      </c>
      <c r="BI6" s="36">
        <f t="shared" si="7"/>
        <v>184.87</v>
      </c>
      <c r="BJ6" s="36">
        <f t="shared" si="7"/>
        <v>393.27</v>
      </c>
      <c r="BK6" s="36">
        <f t="shared" si="7"/>
        <v>386.97</v>
      </c>
      <c r="BL6" s="36">
        <f t="shared" si="7"/>
        <v>380.58</v>
      </c>
      <c r="BM6" s="36">
        <f t="shared" si="7"/>
        <v>401.79</v>
      </c>
      <c r="BN6" s="36">
        <f t="shared" si="7"/>
        <v>402.99</v>
      </c>
      <c r="BO6" s="35" t="str">
        <f>IF(BO7="","",IF(BO7="-","【-】","【"&amp;SUBSTITUTE(TEXT(BO7,"#,##0.00"),"-","△")&amp;"】"))</f>
        <v>【270.46】</v>
      </c>
      <c r="BP6" s="36">
        <f>IF(BP7="",NA(),BP7)</f>
        <v>99.26</v>
      </c>
      <c r="BQ6" s="36">
        <f aca="true" t="shared" si="8" ref="BQ6:BY6">IF(BQ7="",NA(),BQ7)</f>
        <v>94.48</v>
      </c>
      <c r="BR6" s="36">
        <f t="shared" si="8"/>
        <v>96.22</v>
      </c>
      <c r="BS6" s="36">
        <f t="shared" si="8"/>
        <v>94.82</v>
      </c>
      <c r="BT6" s="36">
        <f t="shared" si="8"/>
        <v>96.32</v>
      </c>
      <c r="BU6" s="36">
        <f t="shared" si="8"/>
        <v>100.47</v>
      </c>
      <c r="BV6" s="36">
        <f t="shared" si="8"/>
        <v>101.72</v>
      </c>
      <c r="BW6" s="36">
        <f t="shared" si="8"/>
        <v>102.38</v>
      </c>
      <c r="BX6" s="36">
        <f t="shared" si="8"/>
        <v>100.12</v>
      </c>
      <c r="BY6" s="36">
        <f t="shared" si="8"/>
        <v>98.66</v>
      </c>
      <c r="BZ6" s="35" t="str">
        <f>IF(BZ7="","",IF(BZ7="-","【-】","【"&amp;SUBSTITUTE(TEXT(BZ7,"#,##0.00"),"-","△")&amp;"】"))</f>
        <v>【103.91】</v>
      </c>
      <c r="CA6" s="36">
        <f>IF(CA7="",NA(),CA7)</f>
        <v>207.56</v>
      </c>
      <c r="CB6" s="36">
        <f aca="true" t="shared" si="9" ref="CB6:CJ6">IF(CB7="",NA(),CB7)</f>
        <v>218.22</v>
      </c>
      <c r="CC6" s="36">
        <f t="shared" si="9"/>
        <v>214.99</v>
      </c>
      <c r="CD6" s="36">
        <f t="shared" si="9"/>
        <v>218.46</v>
      </c>
      <c r="CE6" s="36">
        <f t="shared" si="9"/>
        <v>215.59</v>
      </c>
      <c r="CF6" s="36">
        <f t="shared" si="9"/>
        <v>169.82</v>
      </c>
      <c r="CG6" s="36">
        <f t="shared" si="9"/>
        <v>168.2</v>
      </c>
      <c r="CH6" s="36">
        <f t="shared" si="9"/>
        <v>168.67</v>
      </c>
      <c r="CI6" s="36">
        <f t="shared" si="9"/>
        <v>174.97</v>
      </c>
      <c r="CJ6" s="36">
        <f t="shared" si="9"/>
        <v>178.59</v>
      </c>
      <c r="CK6" s="35" t="str">
        <f>IF(CK7="","",IF(CK7="-","【-】","【"&amp;SUBSTITUTE(TEXT(CK7,"#,##0.00"),"-","△")&amp;"】"))</f>
        <v>【167.11】</v>
      </c>
      <c r="CL6" s="36">
        <f>IF(CL7="",NA(),CL7)</f>
        <v>57.89</v>
      </c>
      <c r="CM6" s="36">
        <f aca="true" t="shared" si="10" ref="CM6:CU6">IF(CM7="",NA(),CM7)</f>
        <v>69.82</v>
      </c>
      <c r="CN6" s="36">
        <f t="shared" si="10"/>
        <v>69.3</v>
      </c>
      <c r="CO6" s="36">
        <f t="shared" si="10"/>
        <v>71.28</v>
      </c>
      <c r="CP6" s="36">
        <f t="shared" si="10"/>
        <v>70.97</v>
      </c>
      <c r="CQ6" s="36">
        <f t="shared" si="10"/>
        <v>55.13</v>
      </c>
      <c r="CR6" s="36">
        <f t="shared" si="10"/>
        <v>54.77</v>
      </c>
      <c r="CS6" s="36">
        <f t="shared" si="10"/>
        <v>54.92</v>
      </c>
      <c r="CT6" s="36">
        <f t="shared" si="10"/>
        <v>55.63</v>
      </c>
      <c r="CU6" s="36">
        <f t="shared" si="10"/>
        <v>55.03</v>
      </c>
      <c r="CV6" s="35" t="str">
        <f>IF(CV7="","",IF(CV7="-","【-】","【"&amp;SUBSTITUTE(TEXT(CV7,"#,##0.00"),"-","△")&amp;"】"))</f>
        <v>【60.27】</v>
      </c>
      <c r="CW6" s="36">
        <f>IF(CW7="",NA(),CW7)</f>
        <v>81.23</v>
      </c>
      <c r="CX6" s="36">
        <f aca="true" t="shared" si="11" ref="CX6:DF6">IF(CX7="",NA(),CX7)</f>
        <v>81.84</v>
      </c>
      <c r="CY6" s="36">
        <f t="shared" si="11"/>
        <v>81.76</v>
      </c>
      <c r="CZ6" s="36">
        <f t="shared" si="11"/>
        <v>79.54</v>
      </c>
      <c r="DA6" s="36">
        <f t="shared" si="11"/>
        <v>79.07</v>
      </c>
      <c r="DB6" s="36">
        <f t="shared" si="11"/>
        <v>83</v>
      </c>
      <c r="DC6" s="36">
        <f t="shared" si="11"/>
        <v>82.89</v>
      </c>
      <c r="DD6" s="36">
        <f t="shared" si="11"/>
        <v>82.66</v>
      </c>
      <c r="DE6" s="36">
        <f t="shared" si="11"/>
        <v>82.04</v>
      </c>
      <c r="DF6" s="36">
        <f t="shared" si="11"/>
        <v>81.9</v>
      </c>
      <c r="DG6" s="35" t="str">
        <f>IF(DG7="","",IF(DG7="-","【-】","【"&amp;SUBSTITUTE(TEXT(DG7,"#,##0.00"),"-","△")&amp;"】"))</f>
        <v>【89.92】</v>
      </c>
      <c r="DH6" s="36">
        <f>IF(DH7="",NA(),DH7)</f>
        <v>56.63</v>
      </c>
      <c r="DI6" s="36">
        <f aca="true" t="shared" si="12" ref="DI6:DQ6">IF(DI7="",NA(),DI7)</f>
        <v>57.94</v>
      </c>
      <c r="DJ6" s="36">
        <f t="shared" si="12"/>
        <v>59.25</v>
      </c>
      <c r="DK6" s="36">
        <f t="shared" si="12"/>
        <v>60.41</v>
      </c>
      <c r="DL6" s="36">
        <f t="shared" si="12"/>
        <v>61.69</v>
      </c>
      <c r="DM6" s="36">
        <f t="shared" si="12"/>
        <v>46.66</v>
      </c>
      <c r="DN6" s="36">
        <f t="shared" si="12"/>
        <v>47.46</v>
      </c>
      <c r="DO6" s="36">
        <f t="shared" si="12"/>
        <v>48.49</v>
      </c>
      <c r="DP6" s="36">
        <f t="shared" si="12"/>
        <v>48.05</v>
      </c>
      <c r="DQ6" s="36">
        <f t="shared" si="12"/>
        <v>48.87</v>
      </c>
      <c r="DR6" s="35" t="str">
        <f>IF(DR7="","",IF(DR7="-","【-】","【"&amp;SUBSTITUTE(TEXT(DR7,"#,##0.00"),"-","△")&amp;"】"))</f>
        <v>【48.85】</v>
      </c>
      <c r="DS6" s="36">
        <f>IF(DS7="",NA(),DS7)</f>
        <v>36.6</v>
      </c>
      <c r="DT6" s="35">
        <f aca="true" t="shared" si="13" ref="DT6:EB6">IF(DT7="",NA(),DT7)</f>
        <v>0</v>
      </c>
      <c r="DU6" s="36">
        <f t="shared" si="13"/>
        <v>62.49</v>
      </c>
      <c r="DV6" s="36">
        <f t="shared" si="13"/>
        <v>67.56</v>
      </c>
      <c r="DW6" s="36">
        <f t="shared" si="13"/>
        <v>67.52</v>
      </c>
      <c r="DX6" s="36">
        <f t="shared" si="13"/>
        <v>9.85</v>
      </c>
      <c r="DY6" s="36">
        <f t="shared" si="13"/>
        <v>9.71</v>
      </c>
      <c r="DZ6" s="36">
        <f t="shared" si="13"/>
        <v>12.79</v>
      </c>
      <c r="EA6" s="36">
        <f t="shared" si="13"/>
        <v>13.39</v>
      </c>
      <c r="EB6" s="36">
        <f t="shared" si="13"/>
        <v>14.85</v>
      </c>
      <c r="EC6" s="35" t="str">
        <f>IF(EC7="","",IF(EC7="-","【-】","【"&amp;SUBSTITUTE(TEXT(EC7,"#,##0.00"),"-","△")&amp;"】"))</f>
        <v>【17.80】</v>
      </c>
      <c r="ED6" s="35">
        <f>IF(ED7="",NA(),ED7)</f>
        <v>0</v>
      </c>
      <c r="EE6" s="35">
        <f aca="true" t="shared" si="14" ref="EE6:EM6">IF(EE7="",NA(),EE7)</f>
        <v>0</v>
      </c>
      <c r="EF6" s="35">
        <f t="shared" si="14"/>
        <v>0</v>
      </c>
      <c r="EG6" s="35">
        <f t="shared" si="14"/>
        <v>0</v>
      </c>
      <c r="EH6" s="36">
        <f t="shared" si="14"/>
        <v>0.04</v>
      </c>
      <c r="EI6" s="36">
        <f t="shared" si="14"/>
        <v>0.66</v>
      </c>
      <c r="EJ6" s="36">
        <f t="shared" si="14"/>
        <v>0.99</v>
      </c>
      <c r="EK6" s="36">
        <f t="shared" si="14"/>
        <v>0.71</v>
      </c>
      <c r="EL6" s="36">
        <f t="shared" si="14"/>
        <v>0.54</v>
      </c>
      <c r="EM6" s="36">
        <f t="shared" si="14"/>
        <v>0.5</v>
      </c>
      <c r="EN6" s="35" t="str">
        <f>IF(EN7="","",IF(EN7="-","【-】","【"&amp;SUBSTITUTE(TEXT(EN7,"#,##0.00"),"-","△")&amp;"】"))</f>
        <v>【0.70】</v>
      </c>
    </row>
    <row r="7" spans="1:144" s="37" customFormat="1" ht="13.5">
      <c r="A7" s="29"/>
      <c r="B7" s="38">
        <v>2018</v>
      </c>
      <c r="C7" s="38">
        <v>44458</v>
      </c>
      <c r="D7" s="38">
        <v>46</v>
      </c>
      <c r="E7" s="38">
        <v>1</v>
      </c>
      <c r="F7" s="38">
        <v>0</v>
      </c>
      <c r="G7" s="38">
        <v>1</v>
      </c>
      <c r="H7" s="38" t="s">
        <v>93</v>
      </c>
      <c r="I7" s="38" t="s">
        <v>94</v>
      </c>
      <c r="J7" s="38" t="s">
        <v>95</v>
      </c>
      <c r="K7" s="38" t="s">
        <v>96</v>
      </c>
      <c r="L7" s="38" t="s">
        <v>97</v>
      </c>
      <c r="M7" s="38" t="s">
        <v>98</v>
      </c>
      <c r="N7" s="39" t="s">
        <v>99</v>
      </c>
      <c r="O7" s="39">
        <v>73.51</v>
      </c>
      <c r="P7" s="39">
        <v>99.54</v>
      </c>
      <c r="Q7" s="39">
        <v>4114</v>
      </c>
      <c r="R7" s="39">
        <v>23377</v>
      </c>
      <c r="S7" s="39">
        <v>460.67</v>
      </c>
      <c r="T7" s="39">
        <v>50.75</v>
      </c>
      <c r="U7" s="39">
        <v>23108</v>
      </c>
      <c r="V7" s="39">
        <v>54.52</v>
      </c>
      <c r="W7" s="39">
        <v>423.84</v>
      </c>
      <c r="X7" s="39">
        <v>104.39</v>
      </c>
      <c r="Y7" s="39">
        <v>99.95</v>
      </c>
      <c r="Z7" s="39">
        <v>103.62</v>
      </c>
      <c r="AA7" s="39">
        <v>101.3</v>
      </c>
      <c r="AB7" s="39">
        <v>102.25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770.63</v>
      </c>
      <c r="AU7" s="39">
        <v>760.23</v>
      </c>
      <c r="AV7" s="39">
        <v>685.54</v>
      </c>
      <c r="AW7" s="39">
        <v>715.58</v>
      </c>
      <c r="AX7" s="39">
        <v>688.07</v>
      </c>
      <c r="AY7" s="39">
        <v>381.53</v>
      </c>
      <c r="AZ7" s="39">
        <v>391.54</v>
      </c>
      <c r="BA7" s="39">
        <v>384.34</v>
      </c>
      <c r="BB7" s="39">
        <v>359.47</v>
      </c>
      <c r="BC7" s="39">
        <v>369.69</v>
      </c>
      <c r="BD7" s="39">
        <v>261.93</v>
      </c>
      <c r="BE7" s="39">
        <v>236.02</v>
      </c>
      <c r="BF7" s="39">
        <v>221.56</v>
      </c>
      <c r="BG7" s="39">
        <v>210.06</v>
      </c>
      <c r="BH7" s="39">
        <v>196.5</v>
      </c>
      <c r="BI7" s="39">
        <v>184.87</v>
      </c>
      <c r="BJ7" s="39">
        <v>393.27</v>
      </c>
      <c r="BK7" s="39">
        <v>386.97</v>
      </c>
      <c r="BL7" s="39">
        <v>380.58</v>
      </c>
      <c r="BM7" s="39">
        <v>401.79</v>
      </c>
      <c r="BN7" s="39">
        <v>402.99</v>
      </c>
      <c r="BO7" s="39">
        <v>270.46</v>
      </c>
      <c r="BP7" s="39">
        <v>99.26</v>
      </c>
      <c r="BQ7" s="39">
        <v>94.48</v>
      </c>
      <c r="BR7" s="39">
        <v>96.22</v>
      </c>
      <c r="BS7" s="39">
        <v>94.82</v>
      </c>
      <c r="BT7" s="39">
        <v>96.32</v>
      </c>
      <c r="BU7" s="39">
        <v>100.47</v>
      </c>
      <c r="BV7" s="39">
        <v>101.72</v>
      </c>
      <c r="BW7" s="39">
        <v>102.38</v>
      </c>
      <c r="BX7" s="39">
        <v>100.12</v>
      </c>
      <c r="BY7" s="39">
        <v>98.66</v>
      </c>
      <c r="BZ7" s="39">
        <v>103.91</v>
      </c>
      <c r="CA7" s="39">
        <v>207.56</v>
      </c>
      <c r="CB7" s="39">
        <v>218.22</v>
      </c>
      <c r="CC7" s="39">
        <v>214.99</v>
      </c>
      <c r="CD7" s="39">
        <v>218.46</v>
      </c>
      <c r="CE7" s="39">
        <v>215.59</v>
      </c>
      <c r="CF7" s="39">
        <v>169.82</v>
      </c>
      <c r="CG7" s="39">
        <v>168.2</v>
      </c>
      <c r="CH7" s="39">
        <v>168.67</v>
      </c>
      <c r="CI7" s="39">
        <v>174.97</v>
      </c>
      <c r="CJ7" s="39">
        <v>178.59</v>
      </c>
      <c r="CK7" s="39">
        <v>167.11</v>
      </c>
      <c r="CL7" s="39">
        <v>57.89</v>
      </c>
      <c r="CM7" s="39">
        <v>69.82</v>
      </c>
      <c r="CN7" s="39">
        <v>69.3</v>
      </c>
      <c r="CO7" s="39">
        <v>71.28</v>
      </c>
      <c r="CP7" s="39">
        <v>70.97</v>
      </c>
      <c r="CQ7" s="39">
        <v>55.13</v>
      </c>
      <c r="CR7" s="39">
        <v>54.77</v>
      </c>
      <c r="CS7" s="39">
        <v>54.92</v>
      </c>
      <c r="CT7" s="39">
        <v>55.63</v>
      </c>
      <c r="CU7" s="39">
        <v>55.03</v>
      </c>
      <c r="CV7" s="39">
        <v>60.27</v>
      </c>
      <c r="CW7" s="39">
        <v>81.23</v>
      </c>
      <c r="CX7" s="39">
        <v>81.84</v>
      </c>
      <c r="CY7" s="39">
        <v>81.76</v>
      </c>
      <c r="CZ7" s="39">
        <v>79.54</v>
      </c>
      <c r="DA7" s="39">
        <v>79.07</v>
      </c>
      <c r="DB7" s="39">
        <v>83</v>
      </c>
      <c r="DC7" s="39">
        <v>82.89</v>
      </c>
      <c r="DD7" s="39">
        <v>82.66</v>
      </c>
      <c r="DE7" s="39">
        <v>82.04</v>
      </c>
      <c r="DF7" s="39">
        <v>81.9</v>
      </c>
      <c r="DG7" s="39">
        <v>89.92</v>
      </c>
      <c r="DH7" s="39">
        <v>56.63</v>
      </c>
      <c r="DI7" s="39">
        <v>57.94</v>
      </c>
      <c r="DJ7" s="39">
        <v>59.25</v>
      </c>
      <c r="DK7" s="39">
        <v>60.41</v>
      </c>
      <c r="DL7" s="39">
        <v>61.69</v>
      </c>
      <c r="DM7" s="39">
        <v>46.66</v>
      </c>
      <c r="DN7" s="39">
        <v>47.46</v>
      </c>
      <c r="DO7" s="39">
        <v>48.49</v>
      </c>
      <c r="DP7" s="39">
        <v>48.05</v>
      </c>
      <c r="DQ7" s="39">
        <v>48.87</v>
      </c>
      <c r="DR7" s="39">
        <v>48.85</v>
      </c>
      <c r="DS7" s="39">
        <v>36.6</v>
      </c>
      <c r="DT7" s="39">
        <v>0</v>
      </c>
      <c r="DU7" s="39">
        <v>62.49</v>
      </c>
      <c r="DV7" s="39">
        <v>67.56</v>
      </c>
      <c r="DW7" s="39">
        <v>67.52</v>
      </c>
      <c r="DX7" s="39">
        <v>9.85</v>
      </c>
      <c r="DY7" s="39">
        <v>9.71</v>
      </c>
      <c r="DZ7" s="39">
        <v>12.79</v>
      </c>
      <c r="EA7" s="39">
        <v>13.39</v>
      </c>
      <c r="EB7" s="39">
        <v>14.85</v>
      </c>
      <c r="EC7" s="39">
        <v>17.8</v>
      </c>
      <c r="ED7" s="39">
        <v>0</v>
      </c>
      <c r="EE7" s="39">
        <v>0</v>
      </c>
      <c r="EF7" s="39">
        <v>0</v>
      </c>
      <c r="EG7" s="39">
        <v>0</v>
      </c>
      <c r="EH7" s="39">
        <v>0.04</v>
      </c>
      <c r="EI7" s="39">
        <v>0.66</v>
      </c>
      <c r="EJ7" s="39">
        <v>0.99</v>
      </c>
      <c r="EK7" s="39">
        <v>0.71</v>
      </c>
      <c r="EL7" s="39">
        <v>0.54</v>
      </c>
      <c r="EM7" s="39">
        <v>0.5</v>
      </c>
      <c r="EN7" s="39">
        <v>0.7</v>
      </c>
    </row>
    <row r="8" spans="24:144" ht="13.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3" ht="13.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6" ht="13.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sheetProtection/>
  <mergeCells count="14">
    <mergeCell ref="BE4:BO4"/>
    <mergeCell ref="BP4:BZ4"/>
    <mergeCell ref="CA4:CK4"/>
    <mergeCell ref="CL4:CV4"/>
    <mergeCell ref="CW4:DG4"/>
    <mergeCell ref="DH4:DR4"/>
    <mergeCell ref="DS4:EC4"/>
    <mergeCell ref="ED4:EN4"/>
    <mergeCell ref="H3:W4"/>
    <mergeCell ref="X3:DG3"/>
    <mergeCell ref="DH3:EN3"/>
    <mergeCell ref="X4:AH4"/>
    <mergeCell ref="AI4:AS4"/>
    <mergeCell ref="AT4:BD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2020-01-29T07:21:44Z</cp:lastPrinted>
  <dcterms:created xsi:type="dcterms:W3CDTF">2019-12-05T04:09:28Z</dcterms:created>
  <dcterms:modified xsi:type="dcterms:W3CDTF">2020-02-14T04:27:55Z</dcterms:modified>
  <cp:category/>
  <cp:version/>
  <cp:contentType/>
  <cp:contentStatus/>
</cp:coreProperties>
</file>