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v-f007\共有\12上下水道課\12 下水道班\00 下水庶務\043 財政課提出資料\経営比較分析\R1\"/>
    </mc:Choice>
  </mc:AlternateContent>
  <workbookProtection workbookAlgorithmName="SHA-512" workbookHashValue="GaAp+tOCReRHEeFinAv6wEZWN9MvEAmafggquHo5Lyoos/g9e445BOkowefem3uOdEONvb2xbxWHD1nABzrl/g==" workbookSaltValue="ws7cNGohsXFqTC5ooFC5e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<sst xmlns="http://schemas.openxmlformats.org/spreadsheetml/2006/main" count="233" uniqueCount="112">
  <si>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</si>
  <si>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</si>
  <si>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</si>
  <si>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</si>
  <si>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</si>
  <si>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</si>
  <si>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</si>
  <si>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</si>
  <si>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</si>
  <si>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</si>
  <si>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</si>
  <si>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</si>
  <si>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</si>
  <si>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</si>
  <si>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</si>
  <si>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</si>
  <si>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</si>
  <si>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</si>
  <si>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</si>
  <si>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</si>
  <si>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</si>
  <si>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</si>
  <si>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</si>
  <si>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</si>
  <si>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</si>
  <si>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</si>
  <si>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</si>
  <si>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</si>
  <si>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</si>
  <si>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</si>
  <si>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</si>
  <si>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</si>
  <si>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</si>
  <si>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</si>
  <si>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</si>
  <si>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</si>
  <si>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</si>
  <si>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</si>
  <si>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</si>
  <si>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</si>
  <si>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</si>
  <si>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</si>
  <si>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</si>
  <si>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</si>
  <si>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</si>
  <si>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</si>
  <si>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</si>
  <si>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</si>
  <si>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</si>
  <si>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</si>
  <si>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</si>
  <si>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</si>
  <si>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</si>
  <si>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</si>
  <si>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</si>
  <si>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</si>
  <si>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</si>
  <si>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</si>
  <si>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</si>
  <si>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</si>
  <si>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</si>
  <si>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</si>
  <si>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</si>
  <si>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</si>
  <si>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</si>
  <si>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</si>
  <si>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</si>
  <si>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</si>
  <si>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</si>
  <si>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</si>
  <si>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</si>
  <si>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</si>
  <si>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</si>
  <si>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</si>
  <si>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</si>
  <si>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</si>
  <si>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</si>
  <si>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</si>
  <si>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</si>
  <si>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</si>
  <si>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</si>
  <si>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</si>
  <si>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</si>
  <si>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</si>
  <si>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</si>
  <si>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</si>
  <si>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</si>
  <si>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</si>
  <si>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</si>
  <si>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</si>
  <si>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</si>
  <si>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</si>
  <si>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</si>
  <si>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</si>
  <si>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</si>
  <si>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</si>
  <si>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</si>
  <si>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</si>
  <si>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</si>
  <si>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</si>
  <si>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</si>
  <si>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</si>
  <si>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</si>
  <si>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</si>
  <si>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</si>
  <si>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</si>
  <si>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</si>
  <si>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</si>
  <si>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</si>
  <si>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柴田町の公共下水道事業は、昭和50年代より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phoneticPr fontId="4"/>
  </si>
  <si>
    <t xml:space="preserve">　平成30年度の経営については、収益的収支比率が87.48％、経費回収率が92.65％と前年よりよくなっているものの、基準値（100％以上が好ましいとされている）より低い結果となりました。
　企業債残高対事業規模比率は、類似団体、全国平均と比べて高い数値となりました。企業債残高は平成16年度から毎年減少していますが、計画的な整備、適切な料金の設定が課題となります。
　汚水処理原価は、前年より低い数値となりましたが、類似団体と比べると高い数値となっています。今後も有収水量の増加のため、効率的な事業を進めていく必要があります。
　水洗化率は前年より増となり、類似団体と比較しても高い数値となっています。新規の水洗化戸数は増えているため、更に接続促進に努めます。
</t>
    <rPh sb="275" eb="276">
      <t>ゾウ</t>
    </rPh>
    <phoneticPr fontId="4"/>
  </si>
  <si>
    <t>　全体的には数値の改善の傾向が見られるものの、類似団体平均に及ばない指標もあるため、令和2年度からの公営企業会計への移行を見据えて効率的な事業を進め、使用料収入の増加につながるよう水洗化の向上を目指します。
　また、一般会計繰入金に依存しないような事業の執行とともに、使用料の適正な料金設定の見直しを行っていく必要があります。</t>
    <rPh sb="42" eb="4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</si>
</sst>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c:v>0.15</c:v>
                </c:pt>
                <c:pt idx="3">
                  <c:v>0.02</c:v>
                </c:pt>
                <c:pt idx="4" formatCode="#,##0.00;&quot;△&quot;#,##0.00">
                  <c:v>0</c:v>
                </c:pt>
              </c:numCache>
            </c:numRef>
          </c:val>
          <c:extLst xmlns:c16r2="http://schemas.microsoft.com/office/drawing/2015/06/chart">
            <c:ext xmlns:c16="http://schemas.microsoft.com/office/drawing/2014/chart" uri="{C3380CC4-5D6E-409C-BE32-E72D297353CC}">
              <c16:uniqueId val="{00000000-55E9-4731-9316-CF748D1C3CD4}"/>
            </c:ext>
          </c:extLst>
        </c:ser>
        <c:dLbls>
          <c:showLegendKey val="0"/>
          <c:showVal val="0"/>
          <c:showCatName val="0"/>
          <c:showSerName val="0"/>
          <c:showPercent val="0"/>
          <c:showBubbleSize val="0"/>
        </c:dLbls>
        <c:gapWidth val="150"/>
        <c:axId val="225864544"/>
        <c:axId val="2259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55E9-4731-9316-CF748D1C3CD4}"/>
            </c:ext>
          </c:extLst>
        </c:ser>
        <c:dLbls>
          <c:showLegendKey val="0"/>
          <c:showVal val="0"/>
          <c:showCatName val="0"/>
          <c:showSerName val="0"/>
          <c:showPercent val="0"/>
          <c:showBubbleSize val="0"/>
        </c:dLbls>
        <c:marker val="1"/>
        <c:smooth val="0"/>
        <c:axId val="225864544"/>
        <c:axId val="225915280"/>
      </c:lineChart>
      <c:dateAx>
        <c:axId val="225864544"/>
        <c:scaling>
          <c:orientation val="minMax"/>
        </c:scaling>
        <c:delete val="1"/>
        <c:axPos val="b"/>
        <c:numFmt formatCode="ge" sourceLinked="1"/>
        <c:majorTickMark val="none"/>
        <c:minorTickMark val="none"/>
        <c:tickLblPos val="none"/>
        <c:crossAx val="225915280"/>
        <c:crosses val="autoZero"/>
        <c:auto val="1"/>
        <c:lblOffset val="100"/>
        <c:baseTimeUnit val="years"/>
      </c:dateAx>
      <c:valAx>
        <c:axId val="2259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17-413A-A043-40193D8A615E}"/>
            </c:ext>
          </c:extLst>
        </c:ser>
        <c:dLbls>
          <c:showLegendKey val="0"/>
          <c:showVal val="0"/>
          <c:showCatName val="0"/>
          <c:showSerName val="0"/>
          <c:showPercent val="0"/>
          <c:showBubbleSize val="0"/>
        </c:dLbls>
        <c:gapWidth val="150"/>
        <c:axId val="227248064"/>
        <c:axId val="22724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C517-413A-A043-40193D8A615E}"/>
            </c:ext>
          </c:extLst>
        </c:ser>
        <c:dLbls>
          <c:showLegendKey val="0"/>
          <c:showVal val="0"/>
          <c:showCatName val="0"/>
          <c:showSerName val="0"/>
          <c:showPercent val="0"/>
          <c:showBubbleSize val="0"/>
        </c:dLbls>
        <c:marker val="1"/>
        <c:smooth val="0"/>
        <c:axId val="227248064"/>
        <c:axId val="227248456"/>
      </c:lineChart>
      <c:dateAx>
        <c:axId val="227248064"/>
        <c:scaling>
          <c:orientation val="minMax"/>
        </c:scaling>
        <c:delete val="1"/>
        <c:axPos val="b"/>
        <c:numFmt formatCode="ge" sourceLinked="1"/>
        <c:majorTickMark val="none"/>
        <c:minorTickMark val="none"/>
        <c:tickLblPos val="none"/>
        <c:crossAx val="227248456"/>
        <c:crosses val="autoZero"/>
        <c:auto val="1"/>
        <c:lblOffset val="100"/>
        <c:baseTimeUnit val="years"/>
      </c:dateAx>
      <c:valAx>
        <c:axId val="22724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92.11</c:v>
                </c:pt>
                <c:pt idx="1">
                  <c:v>92.3</c:v>
                </c:pt>
                <c:pt idx="2">
                  <c:v>91.71</c:v>
                </c:pt>
                <c:pt idx="3">
                  <c:v>91.5</c:v>
                </c:pt>
                <c:pt idx="4">
                  <c:v>92.52</c:v>
                </c:pt>
              </c:numCache>
            </c:numRef>
          </c:val>
          <c:extLst xmlns:c16r2="http://schemas.microsoft.com/office/drawing/2015/06/chart">
            <c:ext xmlns:c16="http://schemas.microsoft.com/office/drawing/2014/chart" uri="{C3380CC4-5D6E-409C-BE32-E72D297353CC}">
              <c16:uniqueId val="{00000000-B5D2-49BB-9572-FE0C3F38E4A9}"/>
            </c:ext>
          </c:extLst>
        </c:ser>
        <c:dLbls>
          <c:showLegendKey val="0"/>
          <c:showVal val="0"/>
          <c:showCatName val="0"/>
          <c:showSerName val="0"/>
          <c:showPercent val="0"/>
          <c:showBubbleSize val="0"/>
        </c:dLbls>
        <c:gapWidth val="150"/>
        <c:axId val="227249632"/>
        <c:axId val="22725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B5D2-49BB-9572-FE0C3F38E4A9}"/>
            </c:ext>
          </c:extLst>
        </c:ser>
        <c:dLbls>
          <c:showLegendKey val="0"/>
          <c:showVal val="0"/>
          <c:showCatName val="0"/>
          <c:showSerName val="0"/>
          <c:showPercent val="0"/>
          <c:showBubbleSize val="0"/>
        </c:dLbls>
        <c:marker val="1"/>
        <c:smooth val="0"/>
        <c:axId val="227249632"/>
        <c:axId val="227250024"/>
      </c:lineChart>
      <c:dateAx>
        <c:axId val="227249632"/>
        <c:scaling>
          <c:orientation val="minMax"/>
        </c:scaling>
        <c:delete val="1"/>
        <c:axPos val="b"/>
        <c:numFmt formatCode="ge" sourceLinked="1"/>
        <c:majorTickMark val="none"/>
        <c:minorTickMark val="none"/>
        <c:tickLblPos val="none"/>
        <c:crossAx val="227250024"/>
        <c:crosses val="autoZero"/>
        <c:auto val="1"/>
        <c:lblOffset val="100"/>
        <c:baseTimeUnit val="years"/>
      </c:dateAx>
      <c:valAx>
        <c:axId val="22725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80.97</c:v>
                </c:pt>
                <c:pt idx="1">
                  <c:v>82.34</c:v>
                </c:pt>
                <c:pt idx="2">
                  <c:v>84.51</c:v>
                </c:pt>
                <c:pt idx="3">
                  <c:v>84.13</c:v>
                </c:pt>
                <c:pt idx="4">
                  <c:v>87.48</c:v>
                </c:pt>
              </c:numCache>
            </c:numRef>
          </c:val>
          <c:extLst xmlns:c16r2="http://schemas.microsoft.com/office/drawing/2015/06/chart">
            <c:ext xmlns:c16="http://schemas.microsoft.com/office/drawing/2014/chart" uri="{C3380CC4-5D6E-409C-BE32-E72D297353CC}">
              <c16:uniqueId val="{00000000-FEFE-43F4-A8F6-C8789819D9EB}"/>
            </c:ext>
          </c:extLst>
        </c:ser>
        <c:dLbls>
          <c:showLegendKey val="0"/>
          <c:showVal val="0"/>
          <c:showCatName val="0"/>
          <c:showSerName val="0"/>
          <c:showPercent val="0"/>
          <c:showBubbleSize val="0"/>
        </c:dLbls>
        <c:gapWidth val="150"/>
        <c:axId val="225729432"/>
        <c:axId val="22573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FE-43F4-A8F6-C8789819D9EB}"/>
            </c:ext>
          </c:extLst>
        </c:ser>
        <c:dLbls>
          <c:showLegendKey val="0"/>
          <c:showVal val="0"/>
          <c:showCatName val="0"/>
          <c:showSerName val="0"/>
          <c:showPercent val="0"/>
          <c:showBubbleSize val="0"/>
        </c:dLbls>
        <c:marker val="1"/>
        <c:smooth val="0"/>
        <c:axId val="225729432"/>
        <c:axId val="225730840"/>
      </c:lineChart>
      <c:dateAx>
        <c:axId val="225729432"/>
        <c:scaling>
          <c:orientation val="minMax"/>
        </c:scaling>
        <c:delete val="1"/>
        <c:axPos val="b"/>
        <c:numFmt formatCode="ge" sourceLinked="1"/>
        <c:majorTickMark val="none"/>
        <c:minorTickMark val="none"/>
        <c:tickLblPos val="none"/>
        <c:crossAx val="225730840"/>
        <c:crosses val="autoZero"/>
        <c:auto val="1"/>
        <c:lblOffset val="100"/>
        <c:baseTimeUnit val="years"/>
      </c:dateAx>
      <c:valAx>
        <c:axId val="2257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2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8B-47EF-BC9E-2C0A48EE8946}"/>
            </c:ext>
          </c:extLst>
        </c:ser>
        <c:dLbls>
          <c:showLegendKey val="0"/>
          <c:showVal val="0"/>
          <c:showCatName val="0"/>
          <c:showSerName val="0"/>
          <c:showPercent val="0"/>
          <c:showBubbleSize val="0"/>
        </c:dLbls>
        <c:gapWidth val="150"/>
        <c:axId val="226850848"/>
        <c:axId val="2268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8B-47EF-BC9E-2C0A48EE8946}"/>
            </c:ext>
          </c:extLst>
        </c:ser>
        <c:dLbls>
          <c:showLegendKey val="0"/>
          <c:showVal val="0"/>
          <c:showCatName val="0"/>
          <c:showSerName val="0"/>
          <c:showPercent val="0"/>
          <c:showBubbleSize val="0"/>
        </c:dLbls>
        <c:marker val="1"/>
        <c:smooth val="0"/>
        <c:axId val="226850848"/>
        <c:axId val="226855328"/>
      </c:lineChart>
      <c:dateAx>
        <c:axId val="226850848"/>
        <c:scaling>
          <c:orientation val="minMax"/>
        </c:scaling>
        <c:delete val="1"/>
        <c:axPos val="b"/>
        <c:numFmt formatCode="ge" sourceLinked="1"/>
        <c:majorTickMark val="none"/>
        <c:minorTickMark val="none"/>
        <c:tickLblPos val="none"/>
        <c:crossAx val="226855328"/>
        <c:crosses val="autoZero"/>
        <c:auto val="1"/>
        <c:lblOffset val="100"/>
        <c:baseTimeUnit val="years"/>
      </c:dateAx>
      <c:valAx>
        <c:axId val="2268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2-4C3F-8EE2-48C1C6A89FB2}"/>
            </c:ext>
          </c:extLst>
        </c:ser>
        <c:dLbls>
          <c:showLegendKey val="0"/>
          <c:showVal val="0"/>
          <c:showCatName val="0"/>
          <c:showSerName val="0"/>
          <c:showPercent val="0"/>
          <c:showBubbleSize val="0"/>
        </c:dLbls>
        <c:gapWidth val="150"/>
        <c:axId val="226783768"/>
        <c:axId val="2269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2-4C3F-8EE2-48C1C6A89FB2}"/>
            </c:ext>
          </c:extLst>
        </c:ser>
        <c:dLbls>
          <c:showLegendKey val="0"/>
          <c:showVal val="0"/>
          <c:showCatName val="0"/>
          <c:showSerName val="0"/>
          <c:showPercent val="0"/>
          <c:showBubbleSize val="0"/>
        </c:dLbls>
        <c:marker val="1"/>
        <c:smooth val="0"/>
        <c:axId val="226783768"/>
        <c:axId val="226942344"/>
      </c:lineChart>
      <c:dateAx>
        <c:axId val="226783768"/>
        <c:scaling>
          <c:orientation val="minMax"/>
        </c:scaling>
        <c:delete val="1"/>
        <c:axPos val="b"/>
        <c:numFmt formatCode="ge" sourceLinked="1"/>
        <c:majorTickMark val="none"/>
        <c:minorTickMark val="none"/>
        <c:tickLblPos val="none"/>
        <c:crossAx val="226942344"/>
        <c:crosses val="autoZero"/>
        <c:auto val="1"/>
        <c:lblOffset val="100"/>
        <c:baseTimeUnit val="years"/>
      </c:dateAx>
      <c:valAx>
        <c:axId val="2269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8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7F-4489-9557-EAD49EAE53BE}"/>
            </c:ext>
          </c:extLst>
        </c:ser>
        <c:dLbls>
          <c:showLegendKey val="0"/>
          <c:showVal val="0"/>
          <c:showCatName val="0"/>
          <c:showSerName val="0"/>
          <c:showPercent val="0"/>
          <c:showBubbleSize val="0"/>
        </c:dLbls>
        <c:gapWidth val="150"/>
        <c:axId val="226943520"/>
        <c:axId val="22694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7F-4489-9557-EAD49EAE53BE}"/>
            </c:ext>
          </c:extLst>
        </c:ser>
        <c:dLbls>
          <c:showLegendKey val="0"/>
          <c:showVal val="0"/>
          <c:showCatName val="0"/>
          <c:showSerName val="0"/>
          <c:showPercent val="0"/>
          <c:showBubbleSize val="0"/>
        </c:dLbls>
        <c:marker val="1"/>
        <c:smooth val="0"/>
        <c:axId val="226943520"/>
        <c:axId val="226943912"/>
      </c:lineChart>
      <c:dateAx>
        <c:axId val="226943520"/>
        <c:scaling>
          <c:orientation val="minMax"/>
        </c:scaling>
        <c:delete val="1"/>
        <c:axPos val="b"/>
        <c:numFmt formatCode="ge" sourceLinked="1"/>
        <c:majorTickMark val="none"/>
        <c:minorTickMark val="none"/>
        <c:tickLblPos val="none"/>
        <c:crossAx val="226943912"/>
        <c:crosses val="autoZero"/>
        <c:auto val="1"/>
        <c:lblOffset val="100"/>
        <c:baseTimeUnit val="years"/>
      </c:dateAx>
      <c:valAx>
        <c:axId val="22694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CF-4987-9D03-070BC4825412}"/>
            </c:ext>
          </c:extLst>
        </c:ser>
        <c:dLbls>
          <c:showLegendKey val="0"/>
          <c:showVal val="0"/>
          <c:showCatName val="0"/>
          <c:showSerName val="0"/>
          <c:showPercent val="0"/>
          <c:showBubbleSize val="0"/>
        </c:dLbls>
        <c:gapWidth val="150"/>
        <c:axId val="226945088"/>
        <c:axId val="22694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CF-4987-9D03-070BC4825412}"/>
            </c:ext>
          </c:extLst>
        </c:ser>
        <c:dLbls>
          <c:showLegendKey val="0"/>
          <c:showVal val="0"/>
          <c:showCatName val="0"/>
          <c:showSerName val="0"/>
          <c:showPercent val="0"/>
          <c:showBubbleSize val="0"/>
        </c:dLbls>
        <c:marker val="1"/>
        <c:smooth val="0"/>
        <c:axId val="226945088"/>
        <c:axId val="226945480"/>
      </c:lineChart>
      <c:dateAx>
        <c:axId val="226945088"/>
        <c:scaling>
          <c:orientation val="minMax"/>
        </c:scaling>
        <c:delete val="1"/>
        <c:axPos val="b"/>
        <c:numFmt formatCode="ge" sourceLinked="1"/>
        <c:majorTickMark val="none"/>
        <c:minorTickMark val="none"/>
        <c:tickLblPos val="none"/>
        <c:crossAx val="226945480"/>
        <c:crosses val="autoZero"/>
        <c:auto val="1"/>
        <c:lblOffset val="100"/>
        <c:baseTimeUnit val="years"/>
      </c:dateAx>
      <c:valAx>
        <c:axId val="22694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735.71</c:v>
                </c:pt>
                <c:pt idx="1">
                  <c:v>1032.08</c:v>
                </c:pt>
                <c:pt idx="2">
                  <c:v>1071.46</c:v>
                </c:pt>
                <c:pt idx="3">
                  <c:v>1013.55</c:v>
                </c:pt>
                <c:pt idx="4">
                  <c:v>1009.5</c:v>
                </c:pt>
              </c:numCache>
            </c:numRef>
          </c:val>
          <c:extLst xmlns:c16r2="http://schemas.microsoft.com/office/drawing/2015/06/chart">
            <c:ext xmlns:c16="http://schemas.microsoft.com/office/drawing/2014/chart" uri="{C3380CC4-5D6E-409C-BE32-E72D297353CC}">
              <c16:uniqueId val="{00000000-1057-48C6-A629-A672E58DC57C}"/>
            </c:ext>
          </c:extLst>
        </c:ser>
        <c:dLbls>
          <c:showLegendKey val="0"/>
          <c:showVal val="0"/>
          <c:showCatName val="0"/>
          <c:showSerName val="0"/>
          <c:showPercent val="0"/>
          <c:showBubbleSize val="0"/>
        </c:dLbls>
        <c:gapWidth val="150"/>
        <c:axId val="226970984"/>
        <c:axId val="22697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1057-48C6-A629-A672E58DC57C}"/>
            </c:ext>
          </c:extLst>
        </c:ser>
        <c:dLbls>
          <c:showLegendKey val="0"/>
          <c:showVal val="0"/>
          <c:showCatName val="0"/>
          <c:showSerName val="0"/>
          <c:showPercent val="0"/>
          <c:showBubbleSize val="0"/>
        </c:dLbls>
        <c:marker val="1"/>
        <c:smooth val="0"/>
        <c:axId val="226970984"/>
        <c:axId val="226971376"/>
      </c:lineChart>
      <c:dateAx>
        <c:axId val="226970984"/>
        <c:scaling>
          <c:orientation val="minMax"/>
        </c:scaling>
        <c:delete val="1"/>
        <c:axPos val="b"/>
        <c:numFmt formatCode="ge" sourceLinked="1"/>
        <c:majorTickMark val="none"/>
        <c:minorTickMark val="none"/>
        <c:tickLblPos val="none"/>
        <c:crossAx val="226971376"/>
        <c:crosses val="autoZero"/>
        <c:auto val="1"/>
        <c:lblOffset val="100"/>
        <c:baseTimeUnit val="years"/>
      </c:dateAx>
      <c:valAx>
        <c:axId val="22697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7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76.150000000000006</c:v>
                </c:pt>
                <c:pt idx="1">
                  <c:v>90.91</c:v>
                </c:pt>
                <c:pt idx="2">
                  <c:v>92.65</c:v>
                </c:pt>
                <c:pt idx="3">
                  <c:v>91.4</c:v>
                </c:pt>
                <c:pt idx="4">
                  <c:v>92.65</c:v>
                </c:pt>
              </c:numCache>
            </c:numRef>
          </c:val>
          <c:extLst xmlns:c16r2="http://schemas.microsoft.com/office/drawing/2015/06/chart">
            <c:ext xmlns:c16="http://schemas.microsoft.com/office/drawing/2014/chart" uri="{C3380CC4-5D6E-409C-BE32-E72D297353CC}">
              <c16:uniqueId val="{00000000-482A-425A-946D-DE7C92542985}"/>
            </c:ext>
          </c:extLst>
        </c:ser>
        <c:dLbls>
          <c:showLegendKey val="0"/>
          <c:showVal val="0"/>
          <c:showCatName val="0"/>
          <c:showSerName val="0"/>
          <c:showPercent val="0"/>
          <c:showBubbleSize val="0"/>
        </c:dLbls>
        <c:gapWidth val="150"/>
        <c:axId val="226972552"/>
        <c:axId val="22697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482A-425A-946D-DE7C92542985}"/>
            </c:ext>
          </c:extLst>
        </c:ser>
        <c:dLbls>
          <c:showLegendKey val="0"/>
          <c:showVal val="0"/>
          <c:showCatName val="0"/>
          <c:showSerName val="0"/>
          <c:showPercent val="0"/>
          <c:showBubbleSize val="0"/>
        </c:dLbls>
        <c:marker val="1"/>
        <c:smooth val="0"/>
        <c:axId val="226972552"/>
        <c:axId val="226972944"/>
      </c:lineChart>
      <c:dateAx>
        <c:axId val="226972552"/>
        <c:scaling>
          <c:orientation val="minMax"/>
        </c:scaling>
        <c:delete val="1"/>
        <c:axPos val="b"/>
        <c:numFmt formatCode="ge" sourceLinked="1"/>
        <c:majorTickMark val="none"/>
        <c:minorTickMark val="none"/>
        <c:tickLblPos val="none"/>
        <c:crossAx val="226972944"/>
        <c:crosses val="autoZero"/>
        <c:auto val="1"/>
        <c:lblOffset val="100"/>
        <c:baseTimeUnit val="years"/>
      </c:dateAx>
      <c:valAx>
        <c:axId val="22697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7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261.39999999999998</c:v>
                </c:pt>
                <c:pt idx="1">
                  <c:v>218.36</c:v>
                </c:pt>
                <c:pt idx="2">
                  <c:v>215</c:v>
                </c:pt>
                <c:pt idx="3">
                  <c:v>218.01</c:v>
                </c:pt>
                <c:pt idx="4">
                  <c:v>214.88</c:v>
                </c:pt>
              </c:numCache>
            </c:numRef>
          </c:val>
          <c:extLst xmlns:c16r2="http://schemas.microsoft.com/office/drawing/2015/06/chart">
            <c:ext xmlns:c16="http://schemas.microsoft.com/office/drawing/2014/chart" uri="{C3380CC4-5D6E-409C-BE32-E72D297353CC}">
              <c16:uniqueId val="{00000000-A532-4948-B58B-4CBA1C5FE437}"/>
            </c:ext>
          </c:extLst>
        </c:ser>
        <c:dLbls>
          <c:showLegendKey val="0"/>
          <c:showVal val="0"/>
          <c:showCatName val="0"/>
          <c:showSerName val="0"/>
          <c:showPercent val="0"/>
          <c:showBubbleSize val="0"/>
        </c:dLbls>
        <c:gapWidth val="150"/>
        <c:axId val="226974120"/>
        <c:axId val="22724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A532-4948-B58B-4CBA1C5FE437}"/>
            </c:ext>
          </c:extLst>
        </c:ser>
        <c:dLbls>
          <c:showLegendKey val="0"/>
          <c:showVal val="0"/>
          <c:showCatName val="0"/>
          <c:showSerName val="0"/>
          <c:showPercent val="0"/>
          <c:showBubbleSize val="0"/>
        </c:dLbls>
        <c:marker val="1"/>
        <c:smooth val="0"/>
        <c:axId val="226974120"/>
        <c:axId val="227246888"/>
      </c:lineChart>
      <c:dateAx>
        <c:axId val="226974120"/>
        <c:scaling>
          <c:orientation val="minMax"/>
        </c:scaling>
        <c:delete val="1"/>
        <c:axPos val="b"/>
        <c:numFmt formatCode="ge" sourceLinked="1"/>
        <c:majorTickMark val="none"/>
        <c:minorTickMark val="none"/>
        <c:tickLblPos val="none"/>
        <c:crossAx val="227246888"/>
        <c:crosses val="autoZero"/>
        <c:auto val="1"/>
        <c:lblOffset val="100"/>
        <c:baseTimeUnit val="years"/>
      </c:dateAx>
      <c:valAx>
        <c:axId val="22724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7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柴田町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37956</v>
      </c>
      <c r="AM8" s="50"/>
      <c r="AN8" s="50"/>
      <c r="AO8" s="50"/>
      <c r="AP8" s="50"/>
      <c r="AQ8" s="50"/>
      <c r="AR8" s="50"/>
      <c r="AS8" s="50"/>
      <c r="AT8" s="45">
        <f>データ!T6</f>
        <v>54.03</v>
      </c>
      <c r="AU8" s="45"/>
      <c r="AV8" s="45"/>
      <c r="AW8" s="45"/>
      <c r="AX8" s="45"/>
      <c r="AY8" s="45"/>
      <c r="AZ8" s="45"/>
      <c r="BA8" s="45"/>
      <c r="BB8" s="45">
        <f>データ!U6</f>
        <v>702.5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78.900000000000006</v>
      </c>
      <c r="Q10" s="45"/>
      <c r="R10" s="45"/>
      <c r="S10" s="45"/>
      <c r="T10" s="45"/>
      <c r="U10" s="45"/>
      <c r="V10" s="45"/>
      <c r="W10" s="45">
        <f>データ!Q6</f>
        <v>81.11</v>
      </c>
      <c r="X10" s="45"/>
      <c r="Y10" s="45"/>
      <c r="Z10" s="45"/>
      <c r="AA10" s="45"/>
      <c r="AB10" s="45"/>
      <c r="AC10" s="45"/>
      <c r="AD10" s="50">
        <f>データ!R6</f>
        <v>3240</v>
      </c>
      <c r="AE10" s="50"/>
      <c r="AF10" s="50"/>
      <c r="AG10" s="50"/>
      <c r="AH10" s="50"/>
      <c r="AI10" s="50"/>
      <c r="AJ10" s="50"/>
      <c r="AK10" s="2"/>
      <c r="AL10" s="50">
        <f>データ!V6</f>
        <v>29750</v>
      </c>
      <c r="AM10" s="50"/>
      <c r="AN10" s="50"/>
      <c r="AO10" s="50"/>
      <c r="AP10" s="50"/>
      <c r="AQ10" s="50"/>
      <c r="AR10" s="50"/>
      <c r="AS10" s="50"/>
      <c r="AT10" s="45">
        <f>データ!W6</f>
        <v>7.43</v>
      </c>
      <c r="AU10" s="45"/>
      <c r="AV10" s="45"/>
      <c r="AW10" s="45"/>
      <c r="AX10" s="45"/>
      <c r="AY10" s="45"/>
      <c r="AZ10" s="45"/>
      <c r="BA10" s="45"/>
      <c r="BB10" s="45">
        <f>データ!X6</f>
        <v>4004.04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X+rOf8bSV1BtOJxlkMYYIZjLtIOPfLE3hzNhaDcSfqXfQQAcp9ea8rp/3DIEglE7AswaCsRIeCiNrKHJoJ7pBw==" saltValue="E6FkPg8yKNMcOHxKoC0N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43231</v>
      </c>
      <c r="D6" s="33">
        <f t="shared" si="3"/>
        <v>47</v>
      </c>
      <c r="E6" s="33">
        <f t="shared" si="3"/>
        <v>17</v>
      </c>
      <c r="F6" s="33">
        <f t="shared" si="3"/>
        <v>1</v>
      </c>
      <c r="G6" s="33">
        <f t="shared" si="3"/>
        <v>0</v>
      </c>
      <c r="H6" s="33" t="str">
        <f t="shared" si="3"/>
        <v>宮城県　柴田町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78.900000000000006</v>
      </c>
      <c r="Q6" s="34">
        <f t="shared" si="3"/>
        <v>81.11</v>
      </c>
      <c r="R6" s="34">
        <f t="shared" si="3"/>
        <v>3240</v>
      </c>
      <c r="S6" s="34">
        <f t="shared" si="3"/>
        <v>37956</v>
      </c>
      <c r="T6" s="34">
        <f t="shared" si="3"/>
        <v>54.03</v>
      </c>
      <c r="U6" s="34">
        <f t="shared" si="3"/>
        <v>702.5</v>
      </c>
      <c r="V6" s="34">
        <f t="shared" si="3"/>
        <v>29750</v>
      </c>
      <c r="W6" s="34">
        <f t="shared" si="3"/>
        <v>7.43</v>
      </c>
      <c r="X6" s="34">
        <f t="shared" si="3"/>
        <v>4004.04</v>
      </c>
      <c r="Y6" s="35">
        <f>IF(Y7="",NA(),Y7)</f>
        <v>80.97</v>
      </c>
      <c r="Z6" s="35">
        <f t="shared" ref="Z6:AH6" si="4">IF(Z7="",NA(),Z7)</f>
        <v>82.34</v>
      </c>
      <c r="AA6" s="35">
        <f t="shared" si="4"/>
        <v>84.51</v>
      </c>
      <c r="AB6" s="35">
        <f t="shared" si="4"/>
        <v>84.13</v>
      </c>
      <c r="AC6" s="35">
        <f t="shared" si="4"/>
        <v>87.48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735.71</v>
      </c>
      <c r="BG6" s="35">
        <f t="shared" ref="BG6:BO6" si="7">IF(BG7="",NA(),BG7)</f>
        <v>1032.08</v>
      </c>
      <c r="BH6" s="35">
        <f t="shared" si="7"/>
        <v>1071.46</v>
      </c>
      <c r="BI6" s="35">
        <f t="shared" si="7"/>
        <v>1013.55</v>
      </c>
      <c r="BJ6" s="35">
        <f t="shared" si="7"/>
        <v>1009.5</v>
      </c>
      <c r="BK6" s="35">
        <f t="shared" si="7"/>
        <v>721.06</v>
      </c>
      <c r="BL6" s="35">
        <f t="shared" si="7"/>
        <v>862.87</v>
      </c>
      <c r="BM6" s="35">
        <f t="shared" si="7"/>
        <v>716.96</v>
      </c>
      <c r="BN6" s="35">
        <f t="shared" si="7"/>
        <v>799.11</v>
      </c>
      <c r="BO6" s="35">
        <f t="shared" si="7"/>
        <v>768.62</v>
      </c>
      <c r="BP6" s="34" t="str">
        <f>IF(BP7="","",IF(BP7="-","【-】","【"&amp;SUBSTITUTE(TEXT(BP7,"#,##0.00"),"-","△")&amp;"】"))</f>
        <v>【682.78】</v>
      </c>
      <c r="BQ6" s="35">
        <f>IF(BQ7="",NA(),BQ7)</f>
        <v>76.150000000000006</v>
      </c>
      <c r="BR6" s="35">
        <f t="shared" ref="BR6:BZ6" si="8">IF(BR7="",NA(),BR7)</f>
        <v>90.91</v>
      </c>
      <c r="BS6" s="35">
        <f t="shared" si="8"/>
        <v>92.65</v>
      </c>
      <c r="BT6" s="35">
        <f t="shared" si="8"/>
        <v>91.4</v>
      </c>
      <c r="BU6" s="35">
        <f t="shared" si="8"/>
        <v>92.65</v>
      </c>
      <c r="BV6" s="35">
        <f t="shared" si="8"/>
        <v>84.86</v>
      </c>
      <c r="BW6" s="35">
        <f t="shared" si="8"/>
        <v>85.39</v>
      </c>
      <c r="BX6" s="35">
        <f t="shared" si="8"/>
        <v>88.09</v>
      </c>
      <c r="BY6" s="35">
        <f t="shared" si="8"/>
        <v>87.69</v>
      </c>
      <c r="BZ6" s="35">
        <f t="shared" si="8"/>
        <v>88.06</v>
      </c>
      <c r="CA6" s="34" t="str">
        <f>IF(CA7="","",IF(CA7="-","【-】","【"&amp;SUBSTITUTE(TEXT(CA7,"#,##0.00"),"-","△")&amp;"】"))</f>
        <v>【100.91】</v>
      </c>
      <c r="CB6" s="35">
        <f>IF(CB7="",NA(),CB7)</f>
        <v>261.39999999999998</v>
      </c>
      <c r="CC6" s="35">
        <f t="shared" ref="CC6:CK6" si="9">IF(CC7="",NA(),CC7)</f>
        <v>218.36</v>
      </c>
      <c r="CD6" s="35">
        <f t="shared" si="9"/>
        <v>215</v>
      </c>
      <c r="CE6" s="35">
        <f t="shared" si="9"/>
        <v>218.01</v>
      </c>
      <c r="CF6" s="35">
        <f t="shared" si="9"/>
        <v>214.88</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92.11</v>
      </c>
      <c r="CY6" s="35">
        <f t="shared" ref="CY6:DG6" si="11">IF(CY7="",NA(),CY7)</f>
        <v>92.3</v>
      </c>
      <c r="CZ6" s="35">
        <f t="shared" si="11"/>
        <v>91.71</v>
      </c>
      <c r="DA6" s="35">
        <f t="shared" si="11"/>
        <v>91.5</v>
      </c>
      <c r="DB6" s="35">
        <f t="shared" si="11"/>
        <v>92.52</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0.05</v>
      </c>
      <c r="EG6" s="35">
        <f t="shared" si="14"/>
        <v>0.15</v>
      </c>
      <c r="EH6" s="35">
        <f t="shared" si="14"/>
        <v>0.02</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43231</v>
      </c>
      <c r="D7" s="37">
        <v>47</v>
      </c>
      <c r="E7" s="37">
        <v>17</v>
      </c>
      <c r="F7" s="37">
        <v>1</v>
      </c>
      <c r="G7" s="37">
        <v>0</v>
      </c>
      <c r="H7" s="37" t="s">
        <v>96</v>
      </c>
      <c r="I7" s="37" t="s">
        <v>97</v>
      </c>
      <c r="J7" s="37" t="s">
        <v>98</v>
      </c>
      <c r="K7" s="37" t="s">
        <v>99</v>
      </c>
      <c r="L7" s="37" t="s">
        <v>100</v>
      </c>
      <c r="M7" s="37" t="s">
        <v>101</v>
      </c>
      <c r="N7" s="38" t="s">
        <v>102</v>
      </c>
      <c r="O7" s="38" t="s">
        <v>103</v>
      </c>
      <c r="P7" s="38">
        <v>78.900000000000006</v>
      </c>
      <c r="Q7" s="38">
        <v>81.11</v>
      </c>
      <c r="R7" s="38">
        <v>3240</v>
      </c>
      <c r="S7" s="38">
        <v>37956</v>
      </c>
      <c r="T7" s="38">
        <v>54.03</v>
      </c>
      <c r="U7" s="38">
        <v>702.5</v>
      </c>
      <c r="V7" s="38">
        <v>29750</v>
      </c>
      <c r="W7" s="38">
        <v>7.43</v>
      </c>
      <c r="X7" s="38">
        <v>4004.04</v>
      </c>
      <c r="Y7" s="38">
        <v>80.97</v>
      </c>
      <c r="Z7" s="38">
        <v>82.34</v>
      </c>
      <c r="AA7" s="38">
        <v>84.51</v>
      </c>
      <c r="AB7" s="38">
        <v>84.13</v>
      </c>
      <c r="AC7" s="38">
        <v>87.48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735.71</v>
      </c>
      <c r="BG7" s="38">
        <v>1032.08</v>
      </c>
      <c r="BH7" s="38">
        <v>1071.46</v>
      </c>
      <c r="BI7" s="38">
        <v>1013.55</v>
      </c>
      <c r="BJ7" s="38">
        <v>1009.5</v>
      </c>
      <c r="BK7" s="38">
        <v>721.06</v>
      </c>
      <c r="BL7" s="38">
        <v>862.87</v>
      </c>
      <c r="BM7" s="38">
        <v>716.96</v>
      </c>
      <c r="BN7" s="38">
        <v>799.11</v>
      </c>
      <c r="BO7" s="38">
        <v>768.62</v>
      </c>
      <c r="BP7" s="38">
        <v>682.78</v>
      </c>
      <c r="BQ7" s="38">
        <v>76.150000000000006</v>
      </c>
      <c r="BR7" s="38">
        <v>90.91</v>
      </c>
      <c r="BS7" s="38">
        <v>92.65</v>
      </c>
      <c r="BT7" s="38">
        <v>91.4</v>
      </c>
      <c r="BU7" s="38">
        <v>92.65</v>
      </c>
      <c r="BV7" s="38">
        <v>84.86</v>
      </c>
      <c r="BW7" s="38">
        <v>85.39</v>
      </c>
      <c r="BX7" s="38">
        <v>88.09</v>
      </c>
      <c r="BY7" s="38">
        <v>87.69</v>
      </c>
      <c r="BZ7" s="38">
        <v>88.06</v>
      </c>
      <c r="CA7" s="38">
        <v>100.91</v>
      </c>
      <c r="CB7" s="38">
        <v>261.39999999999998</v>
      </c>
      <c r="CC7" s="38">
        <v>218.36</v>
      </c>
      <c r="CD7" s="38">
        <v>215</v>
      </c>
      <c r="CE7" s="38">
        <v>218.01</v>
      </c>
      <c r="CF7" s="38">
        <v>214.88</v>
      </c>
      <c r="CG7" s="38">
        <v>188.14</v>
      </c>
      <c r="CH7" s="38">
        <v>188.79</v>
      </c>
      <c r="CI7" s="38">
        <v>181.8</v>
      </c>
      <c r="CJ7" s="38">
        <v>180.07</v>
      </c>
      <c r="CK7" s="38">
        <v>179.32</v>
      </c>
      <c r="CL7" s="38">
        <v>136.86000000000001</v>
      </c>
      <c r="CM7" s="38" t="s">
        <v>102</v>
      </c>
      <c r="CN7" s="38" t="s">
        <v>102</v>
      </c>
      <c r="CO7" s="38" t="s">
        <v>102</v>
      </c>
      <c r="CP7" s="38" t="s">
        <v>102</v>
      </c>
      <c r="CQ7" s="38" t="s">
        <v>102</v>
      </c>
      <c r="CR7" s="38">
        <v>64.23</v>
      </c>
      <c r="CS7" s="38">
        <v>59.4</v>
      </c>
      <c r="CT7" s="38">
        <v>59.35</v>
      </c>
      <c r="CU7" s="38">
        <v>58.4</v>
      </c>
      <c r="CV7" s="38">
        <v>58</v>
      </c>
      <c r="CW7" s="38">
        <v>58.98</v>
      </c>
      <c r="CX7" s="38">
        <v>92.11</v>
      </c>
      <c r="CY7" s="38">
        <v>92.3</v>
      </c>
      <c r="CZ7" s="38">
        <v>91.71</v>
      </c>
      <c r="DA7" s="38">
        <v>91.5</v>
      </c>
      <c r="DB7" s="38">
        <v>92.52</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0.05</v>
      </c>
      <c r="EG7" s="38">
        <v>0.15</v>
      </c>
      <c r="EH7" s="38">
        <v>0.02</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2019-12-05T05:01:03Z</dcterms:created>
  <dcterms:modified xsi:type="dcterms:W3CDTF">2020-01-23T09:55:48Z</dcterms:modified>
  <cp:category/>
</cp:coreProperties>
</file>