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02908\Desktop\R020218 【依頼②】公営企業に係る経営比較分析表の分析等について　←宮城県・阿部\"/>
    </mc:Choice>
  </mc:AlternateContent>
  <workbookProtection workbookAlgorithmName="SHA-512" workbookHashValue="PSsvt+nZyHrEXPQ9tRvjU04JhOyA2di/fBLU1et/a71jWDw9nLF734zGeS/F8jhb2lC2ONFDyyPJu/JFeVu5Wg==" workbookSaltValue="AkAKGj4j4kPDdbrI6bmzeA==" workbookSpinCount="100000" lockStructure="1"/>
  <bookViews>
    <workbookView showHorizontalScroll="0" showVerticalScroll="0" showSheetTabs="0" xWindow="0" yWindow="0" windowWidth="20490" windowHeight="715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T6" i="5"/>
  <c r="AT8" i="4" s="1"/>
  <c r="S6" i="5"/>
  <c r="R6" i="5"/>
  <c r="AD10" i="4" s="1"/>
  <c r="Q6" i="5"/>
  <c r="P6" i="5"/>
  <c r="P10" i="4" s="1"/>
  <c r="O6" i="5"/>
  <c r="I10" i="4" s="1"/>
  <c r="N6" i="5"/>
  <c r="B10" i="4" s="1"/>
  <c r="M6" i="5"/>
  <c r="L6" i="5"/>
  <c r="W8" i="4" s="1"/>
  <c r="K6" i="5"/>
  <c r="P8" i="4" s="1"/>
  <c r="J6" i="5"/>
  <c r="I8" i="4" s="1"/>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E86" i="4"/>
  <c r="AT10" i="4"/>
  <c r="W10" i="4"/>
  <c r="BB8" i="4"/>
  <c r="AL8" i="4"/>
  <c r="AD8" i="4"/>
  <c r="B8" i="4"/>
  <c r="C10" i="5" l="1"/>
  <c r="D10" i="5"/>
  <c r="E10" i="5"/>
  <c r="B10" i="5"/>
</calcChain>
</file>

<file path=xl/sharedStrings.xml><?xml version="1.0" encoding="utf-8"?>
<sst xmlns="http://schemas.openxmlformats.org/spreadsheetml/2006/main" count="239" uniqueCount="116">
  <si>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</si>
  <si>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</si>
  <si>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</si>
  <si>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</si>
  <si>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</si>
  <si>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</si>
  <si>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</si>
  <si>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</si>
  <si>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</si>
  <si>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</si>
  <si>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</si>
  <si>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</si>
  <si>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</si>
  <si>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</si>
  <si>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</si>
  <si>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</si>
  <si>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</si>
  <si>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</si>
  <si>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</si>
  <si>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</si>
  <si>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</si>
  <si>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</si>
  <si>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</si>
  <si>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</si>
  <si>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</si>
  <si>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</si>
  <si>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</si>
  <si>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</si>
  <si>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</si>
  <si>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</si>
  <si>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</si>
  <si>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</si>
  <si>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</si>
  <si>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</si>
  <si>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</si>
  <si>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</si>
  <si>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</si>
  <si>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</si>
  <si>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</si>
  <si>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</si>
  <si>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</si>
  <si>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</si>
  <si>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</si>
  <si>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</si>
  <si>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</si>
  <si>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</si>
  <si>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</si>
  <si>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</si>
  <si>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</si>
  <si>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</si>
  <si>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</si>
  <si>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</si>
  <si>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</si>
  <si>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</si>
  <si>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</si>
  <si>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</si>
  <si>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</si>
  <si>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</si>
  <si>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</si>
  <si>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</si>
  <si>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</si>
  <si>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</si>
  <si>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</si>
  <si>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</si>
  <si>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</si>
  <si>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</si>
  <si>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</si>
  <si>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</si>
  <si>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</si>
  <si>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</si>
  <si>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</si>
  <si>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</si>
  <si>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</si>
  <si>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</si>
  <si>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</si>
  <si>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</si>
  <si>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</si>
  <si>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</si>
  <si>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</si>
  <si>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</si>
  <si>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</si>
  <si>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</si>
  <si>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</si>
  <si>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</si>
  <si>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</si>
  <si>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</si>
  <si>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</si>
  <si>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</si>
  <si>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</si>
  <si>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</si>
  <si>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</si>
  <si>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</si>
  <si>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</si>
  <si>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</si>
  <si>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</si>
  <si>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</si>
  <si>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</si>
  <si>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</si>
  <si>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</si>
  <si>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</si>
  <si>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登米市</t>
  </si>
  <si>
    <t>法非適用</t>
  </si>
  <si>
    <t>下水道事業</t>
  </si>
  <si>
    <t>個別排水処理</t>
  </si>
  <si>
    <t>L2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</si>
  <si>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</si>
  <si>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</si>
  <si>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</si>
  <si>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</si>
  <si>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</si>
  <si>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</si>
  <si>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</si>
  <si>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</si>
  <si>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市の個別排水処理施設整備は、平成10年度に着手し、市内全体で124基を管理している。現在は、特定地域生活排水処理整備で毎年100基程度を整備している。浄化槽施設は設置コストが低いものの、管理コストが使用料を上回る状況となっている。今後も維持管理費等の縮減に努めて、持続的な下水道サービスを提供できるよう取り組むこととし、併せて、現行使用料体系と施設管理費等を分析しながら、適正時機の使用料の改定に向けても検討する。</t>
    <phoneticPr fontId="4"/>
  </si>
  <si>
    <t>①収益的収支比率
　前年度と比べ5.71ポイント上回っているものの、単年度収支100％未満となっている。
④企業債残高対事業規模比率
　前年度と比べ比率が下回っており、地方債に係る一般会計負担分が増加したことが主な要因となっている。
⑤経費回収率　⑥汚水処理原価
  回収率は前年度に比べ2.32ポイント上回り、汚水処理原価は前年度を16.45円下回っている。維持管理費の割合が減少しているが、汚水処理費用を使用料で賄えていない状況となっている。
⑦施設利用率
　利用率が前年度から0.62ポイント下回っている。人口減少や節水器具の普及等により１世帯当りの上水道使用水量が減少傾向にあることが主な要因と考えられる。
⑧水洗化率
　個別排水処理施設については、本市合併前に設置されたものであり、設置世帯人口の増減により毎年の水洗化率が変動するが、類似団体の平均を上回っている状況にある。
　総合的な分析において、前年度と比較して改善されてはいるものの、経費回収率は類似団体の平均を下回っているが、それ以外の指標は概ね同程度で推移している。今後は、類似団体の比率まで改善するよう、更なる維持管理費の縮減等に努める必要があると考える。</t>
    <phoneticPr fontId="4"/>
  </si>
  <si>
    <t xml:space="preserve">　市管理型の浄化槽については、まだ耐用年数には至っていないため、老朽化による劣化は少ないが、点検等により不具合や故障等が見つかれば、適時修繕等を行うなど、適切な管理を行っている。
</t>
    <rPh sb="32" eb="35">
      <t>ロウキュウカ</t>
    </rPh>
    <rPh sb="38" eb="40">
      <t>レッカ</t>
    </rPh>
    <rPh sb="41" eb="42">
      <t>スク</t>
    </rPh>
    <rPh sb="60" eb="61">
      <t>ミ</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</si>
</sst>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5"/>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425-40D8-8AC5-F73115D55FDF}"/>
            </c:ext>
          </c:extLst>
        </c:ser>
        <c:dLbls>
          <c:showLegendKey val="0"/>
          <c:showVal val="0"/>
          <c:showCatName val="0"/>
          <c:showSerName val="0"/>
          <c:showPercent val="0"/>
          <c:showBubbleSize val="0"/>
        </c:dLbls>
        <c:gapWidth val="150"/>
        <c:axId val="-1773274720"/>
        <c:axId val="-1773278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8425-40D8-8AC5-F73115D55FDF}"/>
            </c:ext>
          </c:extLst>
        </c:ser>
        <c:dLbls>
          <c:showLegendKey val="0"/>
          <c:showVal val="0"/>
          <c:showCatName val="0"/>
          <c:showSerName val="0"/>
          <c:showPercent val="0"/>
          <c:showBubbleSize val="0"/>
        </c:dLbls>
        <c:marker val="1"/>
        <c:smooth val="0"/>
        <c:axId val="-1773274720"/>
        <c:axId val="-1773278528"/>
      </c:lineChart>
      <c:dateAx>
        <c:axId val="-1773274720"/>
        <c:scaling>
          <c:orientation val="minMax"/>
        </c:scaling>
        <c:delete val="1"/>
        <c:axPos val="b"/>
        <c:numFmt formatCode="ge" sourceLinked="1"/>
        <c:majorTickMark val="none"/>
        <c:minorTickMark val="none"/>
        <c:tickLblPos val="none"/>
        <c:crossAx val="-1773278528"/>
        <c:crosses val="autoZero"/>
        <c:auto val="1"/>
        <c:lblOffset val="100"/>
        <c:baseTimeUnit val="years"/>
      </c:dateAx>
      <c:valAx>
        <c:axId val="-1773278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7327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54.38</c:v>
                </c:pt>
                <c:pt idx="1">
                  <c:v>53.42</c:v>
                </c:pt>
                <c:pt idx="2">
                  <c:v>52.8</c:v>
                </c:pt>
                <c:pt idx="3">
                  <c:v>52.17</c:v>
                </c:pt>
                <c:pt idx="4">
                  <c:v>51.55</c:v>
                </c:pt>
              </c:numCache>
            </c:numRef>
          </c:val>
          <c:extLst>
            <c:ext xmlns:c16="http://schemas.microsoft.com/office/drawing/2014/chart" uri="{C3380CC4-5D6E-409C-BE32-E72D297353CC}">
              <c16:uniqueId val="{00000000-6143-4ABF-AE7C-910152003B5C}"/>
            </c:ext>
          </c:extLst>
        </c:ser>
        <c:dLbls>
          <c:showLegendKey val="0"/>
          <c:showVal val="0"/>
          <c:showCatName val="0"/>
          <c:showSerName val="0"/>
          <c:showPercent val="0"/>
          <c:showBubbleSize val="0"/>
        </c:dLbls>
        <c:gapWidth val="150"/>
        <c:axId val="-1764220176"/>
        <c:axId val="-1764216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52.52</c:v>
                </c:pt>
                <c:pt idx="1">
                  <c:v>54.14</c:v>
                </c:pt>
                <c:pt idx="2">
                  <c:v>132.99</c:v>
                </c:pt>
                <c:pt idx="3">
                  <c:v>51.71</c:v>
                </c:pt>
                <c:pt idx="4">
                  <c:v>50.56</c:v>
                </c:pt>
              </c:numCache>
            </c:numRef>
          </c:val>
          <c:smooth val="0"/>
          <c:extLst>
            <c:ext xmlns:c16="http://schemas.microsoft.com/office/drawing/2014/chart" uri="{C3380CC4-5D6E-409C-BE32-E72D297353CC}">
              <c16:uniqueId val="{00000001-6143-4ABF-AE7C-910152003B5C}"/>
            </c:ext>
          </c:extLst>
        </c:ser>
        <c:dLbls>
          <c:showLegendKey val="0"/>
          <c:showVal val="0"/>
          <c:showCatName val="0"/>
          <c:showSerName val="0"/>
          <c:showPercent val="0"/>
          <c:showBubbleSize val="0"/>
        </c:dLbls>
        <c:marker val="1"/>
        <c:smooth val="0"/>
        <c:axId val="-1764220176"/>
        <c:axId val="-1764216912"/>
      </c:lineChart>
      <c:dateAx>
        <c:axId val="-1764220176"/>
        <c:scaling>
          <c:orientation val="minMax"/>
        </c:scaling>
        <c:delete val="1"/>
        <c:axPos val="b"/>
        <c:numFmt formatCode="ge" sourceLinked="1"/>
        <c:majorTickMark val="none"/>
        <c:minorTickMark val="none"/>
        <c:tickLblPos val="none"/>
        <c:crossAx val="-1764216912"/>
        <c:crosses val="autoZero"/>
        <c:auto val="1"/>
        <c:lblOffset val="100"/>
        <c:baseTimeUnit val="years"/>
      </c:dateAx>
      <c:valAx>
        <c:axId val="-1764216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64220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93.31</c:v>
                </c:pt>
                <c:pt idx="1">
                  <c:v>93.66</c:v>
                </c:pt>
                <c:pt idx="2">
                  <c:v>94.72</c:v>
                </c:pt>
                <c:pt idx="3">
                  <c:v>94.73</c:v>
                </c:pt>
                <c:pt idx="4">
                  <c:v>93.83</c:v>
                </c:pt>
              </c:numCache>
            </c:numRef>
          </c:val>
          <c:extLst>
            <c:ext xmlns:c16="http://schemas.microsoft.com/office/drawing/2014/chart" uri="{C3380CC4-5D6E-409C-BE32-E72D297353CC}">
              <c16:uniqueId val="{00000000-5001-4110-9C2C-9FB0E31D1D9D}"/>
            </c:ext>
          </c:extLst>
        </c:ser>
        <c:dLbls>
          <c:showLegendKey val="0"/>
          <c:showVal val="0"/>
          <c:showCatName val="0"/>
          <c:showSerName val="0"/>
          <c:showPercent val="0"/>
          <c:showBubbleSize val="0"/>
        </c:dLbls>
        <c:gapWidth val="150"/>
        <c:axId val="-1764214192"/>
        <c:axId val="-1802877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84.94</c:v>
                </c:pt>
                <c:pt idx="1">
                  <c:v>84.69</c:v>
                </c:pt>
                <c:pt idx="2">
                  <c:v>82.94</c:v>
                </c:pt>
                <c:pt idx="3">
                  <c:v>82.91</c:v>
                </c:pt>
                <c:pt idx="4">
                  <c:v>83.85</c:v>
                </c:pt>
              </c:numCache>
            </c:numRef>
          </c:val>
          <c:smooth val="0"/>
          <c:extLst>
            <c:ext xmlns:c16="http://schemas.microsoft.com/office/drawing/2014/chart" uri="{C3380CC4-5D6E-409C-BE32-E72D297353CC}">
              <c16:uniqueId val="{00000001-5001-4110-9C2C-9FB0E31D1D9D}"/>
            </c:ext>
          </c:extLst>
        </c:ser>
        <c:dLbls>
          <c:showLegendKey val="0"/>
          <c:showVal val="0"/>
          <c:showCatName val="0"/>
          <c:showSerName val="0"/>
          <c:showPercent val="0"/>
          <c:showBubbleSize val="0"/>
        </c:dLbls>
        <c:marker val="1"/>
        <c:smooth val="0"/>
        <c:axId val="-1764214192"/>
        <c:axId val="-1802877776"/>
      </c:lineChart>
      <c:dateAx>
        <c:axId val="-1764214192"/>
        <c:scaling>
          <c:orientation val="minMax"/>
        </c:scaling>
        <c:delete val="1"/>
        <c:axPos val="b"/>
        <c:numFmt formatCode="ge" sourceLinked="1"/>
        <c:majorTickMark val="none"/>
        <c:minorTickMark val="none"/>
        <c:tickLblPos val="none"/>
        <c:crossAx val="-1802877776"/>
        <c:crosses val="autoZero"/>
        <c:auto val="1"/>
        <c:lblOffset val="100"/>
        <c:baseTimeUnit val="years"/>
      </c:dateAx>
      <c:valAx>
        <c:axId val="-1802877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64214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92.18</c:v>
                </c:pt>
                <c:pt idx="1">
                  <c:v>91.44</c:v>
                </c:pt>
                <c:pt idx="2">
                  <c:v>91.66</c:v>
                </c:pt>
                <c:pt idx="3">
                  <c:v>92.04</c:v>
                </c:pt>
                <c:pt idx="4">
                  <c:v>97.75</c:v>
                </c:pt>
              </c:numCache>
            </c:numRef>
          </c:val>
          <c:extLst>
            <c:ext xmlns:c16="http://schemas.microsoft.com/office/drawing/2014/chart" uri="{C3380CC4-5D6E-409C-BE32-E72D297353CC}">
              <c16:uniqueId val="{00000000-A667-4841-9BEF-4D99203AC82A}"/>
            </c:ext>
          </c:extLst>
        </c:ser>
        <c:dLbls>
          <c:showLegendKey val="0"/>
          <c:showVal val="0"/>
          <c:showCatName val="0"/>
          <c:showSerName val="0"/>
          <c:showPercent val="0"/>
          <c:showBubbleSize val="0"/>
        </c:dLbls>
        <c:gapWidth val="150"/>
        <c:axId val="-1773273088"/>
        <c:axId val="-1773280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667-4841-9BEF-4D99203AC82A}"/>
            </c:ext>
          </c:extLst>
        </c:ser>
        <c:dLbls>
          <c:showLegendKey val="0"/>
          <c:showVal val="0"/>
          <c:showCatName val="0"/>
          <c:showSerName val="0"/>
          <c:showPercent val="0"/>
          <c:showBubbleSize val="0"/>
        </c:dLbls>
        <c:marker val="1"/>
        <c:smooth val="0"/>
        <c:axId val="-1773273088"/>
        <c:axId val="-1773280160"/>
      </c:lineChart>
      <c:dateAx>
        <c:axId val="-1773273088"/>
        <c:scaling>
          <c:orientation val="minMax"/>
        </c:scaling>
        <c:delete val="1"/>
        <c:axPos val="b"/>
        <c:numFmt formatCode="ge" sourceLinked="1"/>
        <c:majorTickMark val="none"/>
        <c:minorTickMark val="none"/>
        <c:tickLblPos val="none"/>
        <c:crossAx val="-1773280160"/>
        <c:crosses val="autoZero"/>
        <c:auto val="1"/>
        <c:lblOffset val="100"/>
        <c:baseTimeUnit val="years"/>
      </c:dateAx>
      <c:valAx>
        <c:axId val="-1773280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73273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920-45EC-912D-5CF73E6B16F4}"/>
            </c:ext>
          </c:extLst>
        </c:ser>
        <c:dLbls>
          <c:showLegendKey val="0"/>
          <c:showVal val="0"/>
          <c:showCatName val="0"/>
          <c:showSerName val="0"/>
          <c:showPercent val="0"/>
          <c:showBubbleSize val="0"/>
        </c:dLbls>
        <c:gapWidth val="150"/>
        <c:axId val="-1773277984"/>
        <c:axId val="-1773275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920-45EC-912D-5CF73E6B16F4}"/>
            </c:ext>
          </c:extLst>
        </c:ser>
        <c:dLbls>
          <c:showLegendKey val="0"/>
          <c:showVal val="0"/>
          <c:showCatName val="0"/>
          <c:showSerName val="0"/>
          <c:showPercent val="0"/>
          <c:showBubbleSize val="0"/>
        </c:dLbls>
        <c:marker val="1"/>
        <c:smooth val="0"/>
        <c:axId val="-1773277984"/>
        <c:axId val="-1773275808"/>
      </c:lineChart>
      <c:dateAx>
        <c:axId val="-1773277984"/>
        <c:scaling>
          <c:orientation val="minMax"/>
        </c:scaling>
        <c:delete val="1"/>
        <c:axPos val="b"/>
        <c:numFmt formatCode="ge" sourceLinked="1"/>
        <c:majorTickMark val="none"/>
        <c:minorTickMark val="none"/>
        <c:tickLblPos val="none"/>
        <c:crossAx val="-1773275808"/>
        <c:crosses val="autoZero"/>
        <c:auto val="1"/>
        <c:lblOffset val="100"/>
        <c:baseTimeUnit val="years"/>
      </c:dateAx>
      <c:valAx>
        <c:axId val="-1773275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73277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4BA-49E3-9BB7-2B6D3F7324C3}"/>
            </c:ext>
          </c:extLst>
        </c:ser>
        <c:dLbls>
          <c:showLegendKey val="0"/>
          <c:showVal val="0"/>
          <c:showCatName val="0"/>
          <c:showSerName val="0"/>
          <c:showPercent val="0"/>
          <c:showBubbleSize val="0"/>
        </c:dLbls>
        <c:gapWidth val="150"/>
        <c:axId val="-1773275264"/>
        <c:axId val="-1773279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4BA-49E3-9BB7-2B6D3F7324C3}"/>
            </c:ext>
          </c:extLst>
        </c:ser>
        <c:dLbls>
          <c:showLegendKey val="0"/>
          <c:showVal val="0"/>
          <c:showCatName val="0"/>
          <c:showSerName val="0"/>
          <c:showPercent val="0"/>
          <c:showBubbleSize val="0"/>
        </c:dLbls>
        <c:marker val="1"/>
        <c:smooth val="0"/>
        <c:axId val="-1773275264"/>
        <c:axId val="-1773279072"/>
      </c:lineChart>
      <c:dateAx>
        <c:axId val="-1773275264"/>
        <c:scaling>
          <c:orientation val="minMax"/>
        </c:scaling>
        <c:delete val="1"/>
        <c:axPos val="b"/>
        <c:numFmt formatCode="ge" sourceLinked="1"/>
        <c:majorTickMark val="none"/>
        <c:minorTickMark val="none"/>
        <c:tickLblPos val="none"/>
        <c:crossAx val="-1773279072"/>
        <c:crosses val="autoZero"/>
        <c:auto val="1"/>
        <c:lblOffset val="100"/>
        <c:baseTimeUnit val="years"/>
      </c:dateAx>
      <c:valAx>
        <c:axId val="-1773279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73275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995-4E62-8082-11739B27C4AB}"/>
            </c:ext>
          </c:extLst>
        </c:ser>
        <c:dLbls>
          <c:showLegendKey val="0"/>
          <c:showVal val="0"/>
          <c:showCatName val="0"/>
          <c:showSerName val="0"/>
          <c:showPercent val="0"/>
          <c:showBubbleSize val="0"/>
        </c:dLbls>
        <c:gapWidth val="150"/>
        <c:axId val="-1981030288"/>
        <c:axId val="-1981029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995-4E62-8082-11739B27C4AB}"/>
            </c:ext>
          </c:extLst>
        </c:ser>
        <c:dLbls>
          <c:showLegendKey val="0"/>
          <c:showVal val="0"/>
          <c:showCatName val="0"/>
          <c:showSerName val="0"/>
          <c:showPercent val="0"/>
          <c:showBubbleSize val="0"/>
        </c:dLbls>
        <c:marker val="1"/>
        <c:smooth val="0"/>
        <c:axId val="-1981030288"/>
        <c:axId val="-1981029744"/>
      </c:lineChart>
      <c:dateAx>
        <c:axId val="-1981030288"/>
        <c:scaling>
          <c:orientation val="minMax"/>
        </c:scaling>
        <c:delete val="1"/>
        <c:axPos val="b"/>
        <c:numFmt formatCode="ge" sourceLinked="1"/>
        <c:majorTickMark val="none"/>
        <c:minorTickMark val="none"/>
        <c:tickLblPos val="none"/>
        <c:crossAx val="-1981029744"/>
        <c:crosses val="autoZero"/>
        <c:auto val="1"/>
        <c:lblOffset val="100"/>
        <c:baseTimeUnit val="years"/>
      </c:dateAx>
      <c:valAx>
        <c:axId val="-1981029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81030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12F-4306-A022-3C1B3783FB60}"/>
            </c:ext>
          </c:extLst>
        </c:ser>
        <c:dLbls>
          <c:showLegendKey val="0"/>
          <c:showVal val="0"/>
          <c:showCatName val="0"/>
          <c:showSerName val="0"/>
          <c:showPercent val="0"/>
          <c:showBubbleSize val="0"/>
        </c:dLbls>
        <c:gapWidth val="150"/>
        <c:axId val="-1981028656"/>
        <c:axId val="-1981028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12F-4306-A022-3C1B3783FB60}"/>
            </c:ext>
          </c:extLst>
        </c:ser>
        <c:dLbls>
          <c:showLegendKey val="0"/>
          <c:showVal val="0"/>
          <c:showCatName val="0"/>
          <c:showSerName val="0"/>
          <c:showPercent val="0"/>
          <c:showBubbleSize val="0"/>
        </c:dLbls>
        <c:marker val="1"/>
        <c:smooth val="0"/>
        <c:axId val="-1981028656"/>
        <c:axId val="-1981028112"/>
      </c:lineChart>
      <c:dateAx>
        <c:axId val="-1981028656"/>
        <c:scaling>
          <c:orientation val="minMax"/>
        </c:scaling>
        <c:delete val="1"/>
        <c:axPos val="b"/>
        <c:numFmt formatCode="ge" sourceLinked="1"/>
        <c:majorTickMark val="none"/>
        <c:minorTickMark val="none"/>
        <c:tickLblPos val="none"/>
        <c:crossAx val="-1981028112"/>
        <c:crosses val="autoZero"/>
        <c:auto val="1"/>
        <c:lblOffset val="100"/>
        <c:baseTimeUnit val="years"/>
      </c:dateAx>
      <c:valAx>
        <c:axId val="-1981028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81028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337.95</c:v>
                </c:pt>
                <c:pt idx="1">
                  <c:v>331.87</c:v>
                </c:pt>
                <c:pt idx="2">
                  <c:v>167.19</c:v>
                </c:pt>
                <c:pt idx="3">
                  <c:v>223.38</c:v>
                </c:pt>
                <c:pt idx="4">
                  <c:v>92.24</c:v>
                </c:pt>
              </c:numCache>
            </c:numRef>
          </c:val>
          <c:extLst>
            <c:ext xmlns:c16="http://schemas.microsoft.com/office/drawing/2014/chart" uri="{C3380CC4-5D6E-409C-BE32-E72D297353CC}">
              <c16:uniqueId val="{00000000-2CCA-4F26-9513-C93CA9C97DD8}"/>
            </c:ext>
          </c:extLst>
        </c:ser>
        <c:dLbls>
          <c:showLegendKey val="0"/>
          <c:showVal val="0"/>
          <c:showCatName val="0"/>
          <c:showSerName val="0"/>
          <c:showPercent val="0"/>
          <c:showBubbleSize val="0"/>
        </c:dLbls>
        <c:gapWidth val="150"/>
        <c:axId val="-1764219632"/>
        <c:axId val="-1764218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701.33</c:v>
                </c:pt>
                <c:pt idx="1">
                  <c:v>663.76</c:v>
                </c:pt>
                <c:pt idx="2">
                  <c:v>566.35</c:v>
                </c:pt>
                <c:pt idx="3">
                  <c:v>888.8</c:v>
                </c:pt>
                <c:pt idx="4">
                  <c:v>855.65</c:v>
                </c:pt>
              </c:numCache>
            </c:numRef>
          </c:val>
          <c:smooth val="0"/>
          <c:extLst>
            <c:ext xmlns:c16="http://schemas.microsoft.com/office/drawing/2014/chart" uri="{C3380CC4-5D6E-409C-BE32-E72D297353CC}">
              <c16:uniqueId val="{00000001-2CCA-4F26-9513-C93CA9C97DD8}"/>
            </c:ext>
          </c:extLst>
        </c:ser>
        <c:dLbls>
          <c:showLegendKey val="0"/>
          <c:showVal val="0"/>
          <c:showCatName val="0"/>
          <c:showSerName val="0"/>
          <c:showPercent val="0"/>
          <c:showBubbleSize val="0"/>
        </c:dLbls>
        <c:marker val="1"/>
        <c:smooth val="0"/>
        <c:axId val="-1764219632"/>
        <c:axId val="-1764218544"/>
      </c:lineChart>
      <c:dateAx>
        <c:axId val="-1764219632"/>
        <c:scaling>
          <c:orientation val="minMax"/>
        </c:scaling>
        <c:delete val="1"/>
        <c:axPos val="b"/>
        <c:numFmt formatCode="ge" sourceLinked="1"/>
        <c:majorTickMark val="none"/>
        <c:minorTickMark val="none"/>
        <c:tickLblPos val="none"/>
        <c:crossAx val="-1764218544"/>
        <c:crosses val="autoZero"/>
        <c:auto val="1"/>
        <c:lblOffset val="100"/>
        <c:baseTimeUnit val="years"/>
      </c:dateAx>
      <c:valAx>
        <c:axId val="-1764218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64219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46.1</c:v>
                </c:pt>
                <c:pt idx="1">
                  <c:v>50.89</c:v>
                </c:pt>
                <c:pt idx="2">
                  <c:v>46.83</c:v>
                </c:pt>
                <c:pt idx="3">
                  <c:v>42.16</c:v>
                </c:pt>
                <c:pt idx="4">
                  <c:v>44.48</c:v>
                </c:pt>
              </c:numCache>
            </c:numRef>
          </c:val>
          <c:extLst>
            <c:ext xmlns:c16="http://schemas.microsoft.com/office/drawing/2014/chart" uri="{C3380CC4-5D6E-409C-BE32-E72D297353CC}">
              <c16:uniqueId val="{00000000-8EF9-4053-8EAF-C252C6EF13C2}"/>
            </c:ext>
          </c:extLst>
        </c:ser>
        <c:dLbls>
          <c:showLegendKey val="0"/>
          <c:showVal val="0"/>
          <c:showCatName val="0"/>
          <c:showSerName val="0"/>
          <c:showPercent val="0"/>
          <c:showBubbleSize val="0"/>
        </c:dLbls>
        <c:gapWidth val="150"/>
        <c:axId val="-1764218000"/>
        <c:axId val="-1764217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53.48</c:v>
                </c:pt>
                <c:pt idx="1">
                  <c:v>53.76</c:v>
                </c:pt>
                <c:pt idx="2">
                  <c:v>52.27</c:v>
                </c:pt>
                <c:pt idx="3">
                  <c:v>52.55</c:v>
                </c:pt>
                <c:pt idx="4">
                  <c:v>52.23</c:v>
                </c:pt>
              </c:numCache>
            </c:numRef>
          </c:val>
          <c:smooth val="0"/>
          <c:extLst>
            <c:ext xmlns:c16="http://schemas.microsoft.com/office/drawing/2014/chart" uri="{C3380CC4-5D6E-409C-BE32-E72D297353CC}">
              <c16:uniqueId val="{00000001-8EF9-4053-8EAF-C252C6EF13C2}"/>
            </c:ext>
          </c:extLst>
        </c:ser>
        <c:dLbls>
          <c:showLegendKey val="0"/>
          <c:showVal val="0"/>
          <c:showCatName val="0"/>
          <c:showSerName val="0"/>
          <c:showPercent val="0"/>
          <c:showBubbleSize val="0"/>
        </c:dLbls>
        <c:marker val="1"/>
        <c:smooth val="0"/>
        <c:axId val="-1764218000"/>
        <c:axId val="-1764217456"/>
      </c:lineChart>
      <c:dateAx>
        <c:axId val="-1764218000"/>
        <c:scaling>
          <c:orientation val="minMax"/>
        </c:scaling>
        <c:delete val="1"/>
        <c:axPos val="b"/>
        <c:numFmt formatCode="ge" sourceLinked="1"/>
        <c:majorTickMark val="none"/>
        <c:minorTickMark val="none"/>
        <c:tickLblPos val="none"/>
        <c:crossAx val="-1764217456"/>
        <c:crosses val="autoZero"/>
        <c:auto val="1"/>
        <c:lblOffset val="100"/>
        <c:baseTimeUnit val="years"/>
      </c:dateAx>
      <c:valAx>
        <c:axId val="-1764217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64218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354.75</c:v>
                </c:pt>
                <c:pt idx="1">
                  <c:v>321.97000000000003</c:v>
                </c:pt>
                <c:pt idx="2">
                  <c:v>351</c:v>
                </c:pt>
                <c:pt idx="3">
                  <c:v>388.5</c:v>
                </c:pt>
                <c:pt idx="4">
                  <c:v>372.05</c:v>
                </c:pt>
              </c:numCache>
            </c:numRef>
          </c:val>
          <c:extLst>
            <c:ext xmlns:c16="http://schemas.microsoft.com/office/drawing/2014/chart" uri="{C3380CC4-5D6E-409C-BE32-E72D297353CC}">
              <c16:uniqueId val="{00000000-AE14-4546-9BA6-070DE92FE81C}"/>
            </c:ext>
          </c:extLst>
        </c:ser>
        <c:dLbls>
          <c:showLegendKey val="0"/>
          <c:showVal val="0"/>
          <c:showCatName val="0"/>
          <c:showSerName val="0"/>
          <c:showPercent val="0"/>
          <c:showBubbleSize val="0"/>
        </c:dLbls>
        <c:gapWidth val="150"/>
        <c:axId val="-1764213648"/>
        <c:axId val="-1764215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277.29000000000002</c:v>
                </c:pt>
                <c:pt idx="1">
                  <c:v>275.25</c:v>
                </c:pt>
                <c:pt idx="2">
                  <c:v>291.01</c:v>
                </c:pt>
                <c:pt idx="3">
                  <c:v>292.45</c:v>
                </c:pt>
                <c:pt idx="4">
                  <c:v>294.05</c:v>
                </c:pt>
              </c:numCache>
            </c:numRef>
          </c:val>
          <c:smooth val="0"/>
          <c:extLst>
            <c:ext xmlns:c16="http://schemas.microsoft.com/office/drawing/2014/chart" uri="{C3380CC4-5D6E-409C-BE32-E72D297353CC}">
              <c16:uniqueId val="{00000001-AE14-4546-9BA6-070DE92FE81C}"/>
            </c:ext>
          </c:extLst>
        </c:ser>
        <c:dLbls>
          <c:showLegendKey val="0"/>
          <c:showVal val="0"/>
          <c:showCatName val="0"/>
          <c:showSerName val="0"/>
          <c:showPercent val="0"/>
          <c:showBubbleSize val="0"/>
        </c:dLbls>
        <c:marker val="1"/>
        <c:smooth val="0"/>
        <c:axId val="-1764213648"/>
        <c:axId val="-1764215280"/>
      </c:lineChart>
      <c:dateAx>
        <c:axId val="-1764213648"/>
        <c:scaling>
          <c:orientation val="minMax"/>
        </c:scaling>
        <c:delete val="1"/>
        <c:axPos val="b"/>
        <c:numFmt formatCode="ge" sourceLinked="1"/>
        <c:majorTickMark val="none"/>
        <c:minorTickMark val="none"/>
        <c:tickLblPos val="none"/>
        <c:crossAx val="-1764215280"/>
        <c:crosses val="autoZero"/>
        <c:auto val="1"/>
        <c:lblOffset val="100"/>
        <c:baseTimeUnit val="years"/>
      </c:dateAx>
      <c:valAx>
        <c:axId val="-1764215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64213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【860.68】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【81.14】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【299.14】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【52.12】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S34" zoomScale="75" zoomScaleNormal="75"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宮城県　登米市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個別排水処理</v>
      </c>
      <c r="Q8" s="48"/>
      <c r="R8" s="48"/>
      <c r="S8" s="48"/>
      <c r="T8" s="48"/>
      <c r="U8" s="48"/>
      <c r="V8" s="48"/>
      <c r="W8" s="48" t="str">
        <f>データ!L6</f>
        <v>L2</v>
      </c>
      <c r="X8" s="48"/>
      <c r="Y8" s="48"/>
      <c r="Z8" s="48"/>
      <c r="AA8" s="48"/>
      <c r="AB8" s="48"/>
      <c r="AC8" s="48"/>
      <c r="AD8" s="49" t="str">
        <f>データ!$M$6</f>
        <v>非設置</v>
      </c>
      <c r="AE8" s="49"/>
      <c r="AF8" s="49"/>
      <c r="AG8" s="49"/>
      <c r="AH8" s="49"/>
      <c r="AI8" s="49"/>
      <c r="AJ8" s="49"/>
      <c r="AK8" s="3"/>
      <c r="AL8" s="50">
        <f>データ!S6</f>
        <v>79848</v>
      </c>
      <c r="AM8" s="50"/>
      <c r="AN8" s="50"/>
      <c r="AO8" s="50"/>
      <c r="AP8" s="50"/>
      <c r="AQ8" s="50"/>
      <c r="AR8" s="50"/>
      <c r="AS8" s="50"/>
      <c r="AT8" s="45">
        <f>データ!T6</f>
        <v>536.12</v>
      </c>
      <c r="AU8" s="45"/>
      <c r="AV8" s="45"/>
      <c r="AW8" s="45"/>
      <c r="AX8" s="45"/>
      <c r="AY8" s="45"/>
      <c r="AZ8" s="45"/>
      <c r="BA8" s="45"/>
      <c r="BB8" s="45">
        <f>データ!U6</f>
        <v>148.94</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0.61</v>
      </c>
      <c r="Q10" s="45"/>
      <c r="R10" s="45"/>
      <c r="S10" s="45"/>
      <c r="T10" s="45"/>
      <c r="U10" s="45"/>
      <c r="V10" s="45"/>
      <c r="W10" s="45">
        <f>データ!Q6</f>
        <v>100</v>
      </c>
      <c r="X10" s="45"/>
      <c r="Y10" s="45"/>
      <c r="Z10" s="45"/>
      <c r="AA10" s="45"/>
      <c r="AB10" s="45"/>
      <c r="AC10" s="45"/>
      <c r="AD10" s="50">
        <f>データ!R6</f>
        <v>3083</v>
      </c>
      <c r="AE10" s="50"/>
      <c r="AF10" s="50"/>
      <c r="AG10" s="50"/>
      <c r="AH10" s="50"/>
      <c r="AI10" s="50"/>
      <c r="AJ10" s="50"/>
      <c r="AK10" s="2"/>
      <c r="AL10" s="50">
        <f>データ!V6</f>
        <v>486</v>
      </c>
      <c r="AM10" s="50"/>
      <c r="AN10" s="50"/>
      <c r="AO10" s="50"/>
      <c r="AP10" s="50"/>
      <c r="AQ10" s="50"/>
      <c r="AR10" s="50"/>
      <c r="AS10" s="50"/>
      <c r="AT10" s="45">
        <f>データ!W6</f>
        <v>0.33</v>
      </c>
      <c r="AU10" s="45"/>
      <c r="AV10" s="45"/>
      <c r="AW10" s="45"/>
      <c r="AX10" s="45"/>
      <c r="AY10" s="45"/>
      <c r="AZ10" s="45"/>
      <c r="BA10" s="45"/>
      <c r="BB10" s="45">
        <f>データ!X6</f>
        <v>1472.73</v>
      </c>
      <c r="BC10" s="45"/>
      <c r="BD10" s="45"/>
      <c r="BE10" s="45"/>
      <c r="BF10" s="45"/>
      <c r="BG10" s="45"/>
      <c r="BH10" s="45"/>
      <c r="BI10" s="45"/>
      <c r="BJ10" s="2"/>
      <c r="BK10" s="2"/>
      <c r="BL10" s="74" t="s">
        <v>22</v>
      </c>
      <c r="BM10" s="75"/>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6" t="s">
        <v>24</v>
      </c>
      <c r="BM11" s="76"/>
      <c r="BN11" s="76"/>
      <c r="BO11" s="76"/>
      <c r="BP11" s="76"/>
      <c r="BQ11" s="76"/>
      <c r="BR11" s="76"/>
      <c r="BS11" s="76"/>
      <c r="BT11" s="76"/>
      <c r="BU11" s="76"/>
      <c r="BV11" s="76"/>
      <c r="BW11" s="76"/>
      <c r="BX11" s="76"/>
      <c r="BY11" s="76"/>
      <c r="BZ11" s="7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6"/>
      <c r="BM12" s="76"/>
      <c r="BN12" s="76"/>
      <c r="BO12" s="76"/>
      <c r="BP12" s="76"/>
      <c r="BQ12" s="76"/>
      <c r="BR12" s="76"/>
      <c r="BS12" s="76"/>
      <c r="BT12" s="76"/>
      <c r="BU12" s="76"/>
      <c r="BV12" s="76"/>
      <c r="BW12" s="76"/>
      <c r="BX12" s="76"/>
      <c r="BY12" s="76"/>
      <c r="BZ12" s="7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7"/>
      <c r="BM13" s="77"/>
      <c r="BN13" s="77"/>
      <c r="BO13" s="77"/>
      <c r="BP13" s="77"/>
      <c r="BQ13" s="77"/>
      <c r="BR13" s="77"/>
      <c r="BS13" s="77"/>
      <c r="BT13" s="77"/>
      <c r="BU13" s="77"/>
      <c r="BV13" s="77"/>
      <c r="BW13" s="77"/>
      <c r="BX13" s="77"/>
      <c r="BY13" s="77"/>
      <c r="BZ13" s="77"/>
    </row>
    <row r="14" spans="1:78" ht="13.5" customHeight="1" x14ac:dyDescent="0.15">
      <c r="A14" s="2"/>
      <c r="B14" s="78" t="s">
        <v>25</v>
      </c>
      <c r="C14" s="79"/>
      <c r="D14" s="79"/>
      <c r="E14" s="79"/>
      <c r="F14" s="79"/>
      <c r="G14" s="79"/>
      <c r="H14" s="79"/>
      <c r="I14" s="79"/>
      <c r="J14" s="79"/>
      <c r="K14" s="79"/>
      <c r="L14" s="79"/>
      <c r="M14" s="79"/>
      <c r="N14" s="79"/>
      <c r="O14" s="79"/>
      <c r="P14" s="79"/>
      <c r="Q14" s="79"/>
      <c r="R14" s="79"/>
      <c r="S14" s="79"/>
      <c r="T14" s="79"/>
      <c r="U14" s="79"/>
      <c r="V14" s="79"/>
      <c r="W14" s="79"/>
      <c r="X14" s="79"/>
      <c r="Y14" s="79"/>
      <c r="Z14" s="79"/>
      <c r="AA14" s="79"/>
      <c r="AB14" s="79"/>
      <c r="AC14" s="79"/>
      <c r="AD14" s="79"/>
      <c r="AE14" s="79"/>
      <c r="AF14" s="79"/>
      <c r="AG14" s="79"/>
      <c r="AH14" s="79"/>
      <c r="AI14" s="79"/>
      <c r="AJ14" s="79"/>
      <c r="AK14" s="79"/>
      <c r="AL14" s="79"/>
      <c r="AM14" s="79"/>
      <c r="AN14" s="79"/>
      <c r="AO14" s="79"/>
      <c r="AP14" s="79"/>
      <c r="AQ14" s="79"/>
      <c r="AR14" s="79"/>
      <c r="AS14" s="79"/>
      <c r="AT14" s="79"/>
      <c r="AU14" s="79"/>
      <c r="AV14" s="79"/>
      <c r="AW14" s="79"/>
      <c r="AX14" s="79"/>
      <c r="AY14" s="79"/>
      <c r="AZ14" s="79"/>
      <c r="BA14" s="79"/>
      <c r="BB14" s="79"/>
      <c r="BC14" s="79"/>
      <c r="BD14" s="79"/>
      <c r="BE14" s="79"/>
      <c r="BF14" s="79"/>
      <c r="BG14" s="79"/>
      <c r="BH14" s="79"/>
      <c r="BI14" s="79"/>
      <c r="BJ14" s="80"/>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1" t="s">
        <v>114</v>
      </c>
      <c r="BM16" s="82"/>
      <c r="BN16" s="82"/>
      <c r="BO16" s="82"/>
      <c r="BP16" s="82"/>
      <c r="BQ16" s="82"/>
      <c r="BR16" s="82"/>
      <c r="BS16" s="82"/>
      <c r="BT16" s="82"/>
      <c r="BU16" s="82"/>
      <c r="BV16" s="82"/>
      <c r="BW16" s="82"/>
      <c r="BX16" s="82"/>
      <c r="BY16" s="82"/>
      <c r="BZ16" s="83"/>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1"/>
      <c r="BM17" s="82"/>
      <c r="BN17" s="82"/>
      <c r="BO17" s="82"/>
      <c r="BP17" s="82"/>
      <c r="BQ17" s="82"/>
      <c r="BR17" s="82"/>
      <c r="BS17" s="82"/>
      <c r="BT17" s="82"/>
      <c r="BU17" s="82"/>
      <c r="BV17" s="82"/>
      <c r="BW17" s="82"/>
      <c r="BX17" s="82"/>
      <c r="BY17" s="82"/>
      <c r="BZ17" s="83"/>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1"/>
      <c r="BM18" s="82"/>
      <c r="BN18" s="82"/>
      <c r="BO18" s="82"/>
      <c r="BP18" s="82"/>
      <c r="BQ18" s="82"/>
      <c r="BR18" s="82"/>
      <c r="BS18" s="82"/>
      <c r="BT18" s="82"/>
      <c r="BU18" s="82"/>
      <c r="BV18" s="82"/>
      <c r="BW18" s="82"/>
      <c r="BX18" s="82"/>
      <c r="BY18" s="82"/>
      <c r="BZ18" s="83"/>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1"/>
      <c r="BM19" s="82"/>
      <c r="BN19" s="82"/>
      <c r="BO19" s="82"/>
      <c r="BP19" s="82"/>
      <c r="BQ19" s="82"/>
      <c r="BR19" s="82"/>
      <c r="BS19" s="82"/>
      <c r="BT19" s="82"/>
      <c r="BU19" s="82"/>
      <c r="BV19" s="82"/>
      <c r="BW19" s="82"/>
      <c r="BX19" s="82"/>
      <c r="BY19" s="82"/>
      <c r="BZ19" s="83"/>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1"/>
      <c r="BM20" s="82"/>
      <c r="BN20" s="82"/>
      <c r="BO20" s="82"/>
      <c r="BP20" s="82"/>
      <c r="BQ20" s="82"/>
      <c r="BR20" s="82"/>
      <c r="BS20" s="82"/>
      <c r="BT20" s="82"/>
      <c r="BU20" s="82"/>
      <c r="BV20" s="82"/>
      <c r="BW20" s="82"/>
      <c r="BX20" s="82"/>
      <c r="BY20" s="82"/>
      <c r="BZ20" s="83"/>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1"/>
      <c r="BM21" s="82"/>
      <c r="BN21" s="82"/>
      <c r="BO21" s="82"/>
      <c r="BP21" s="82"/>
      <c r="BQ21" s="82"/>
      <c r="BR21" s="82"/>
      <c r="BS21" s="82"/>
      <c r="BT21" s="82"/>
      <c r="BU21" s="82"/>
      <c r="BV21" s="82"/>
      <c r="BW21" s="82"/>
      <c r="BX21" s="82"/>
      <c r="BY21" s="82"/>
      <c r="BZ21" s="83"/>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1"/>
      <c r="BM22" s="82"/>
      <c r="BN22" s="82"/>
      <c r="BO22" s="82"/>
      <c r="BP22" s="82"/>
      <c r="BQ22" s="82"/>
      <c r="BR22" s="82"/>
      <c r="BS22" s="82"/>
      <c r="BT22" s="82"/>
      <c r="BU22" s="82"/>
      <c r="BV22" s="82"/>
      <c r="BW22" s="82"/>
      <c r="BX22" s="82"/>
      <c r="BY22" s="82"/>
      <c r="BZ22" s="83"/>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1"/>
      <c r="BM23" s="82"/>
      <c r="BN23" s="82"/>
      <c r="BO23" s="82"/>
      <c r="BP23" s="82"/>
      <c r="BQ23" s="82"/>
      <c r="BR23" s="82"/>
      <c r="BS23" s="82"/>
      <c r="BT23" s="82"/>
      <c r="BU23" s="82"/>
      <c r="BV23" s="82"/>
      <c r="BW23" s="82"/>
      <c r="BX23" s="82"/>
      <c r="BY23" s="82"/>
      <c r="BZ23" s="83"/>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1"/>
      <c r="BM24" s="82"/>
      <c r="BN24" s="82"/>
      <c r="BO24" s="82"/>
      <c r="BP24" s="82"/>
      <c r="BQ24" s="82"/>
      <c r="BR24" s="82"/>
      <c r="BS24" s="82"/>
      <c r="BT24" s="82"/>
      <c r="BU24" s="82"/>
      <c r="BV24" s="82"/>
      <c r="BW24" s="82"/>
      <c r="BX24" s="82"/>
      <c r="BY24" s="82"/>
      <c r="BZ24" s="83"/>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1"/>
      <c r="BM25" s="82"/>
      <c r="BN25" s="82"/>
      <c r="BO25" s="82"/>
      <c r="BP25" s="82"/>
      <c r="BQ25" s="82"/>
      <c r="BR25" s="82"/>
      <c r="BS25" s="82"/>
      <c r="BT25" s="82"/>
      <c r="BU25" s="82"/>
      <c r="BV25" s="82"/>
      <c r="BW25" s="82"/>
      <c r="BX25" s="82"/>
      <c r="BY25" s="82"/>
      <c r="BZ25" s="83"/>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1"/>
      <c r="BM26" s="82"/>
      <c r="BN26" s="82"/>
      <c r="BO26" s="82"/>
      <c r="BP26" s="82"/>
      <c r="BQ26" s="82"/>
      <c r="BR26" s="82"/>
      <c r="BS26" s="82"/>
      <c r="BT26" s="82"/>
      <c r="BU26" s="82"/>
      <c r="BV26" s="82"/>
      <c r="BW26" s="82"/>
      <c r="BX26" s="82"/>
      <c r="BY26" s="82"/>
      <c r="BZ26" s="83"/>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1"/>
      <c r="BM27" s="82"/>
      <c r="BN27" s="82"/>
      <c r="BO27" s="82"/>
      <c r="BP27" s="82"/>
      <c r="BQ27" s="82"/>
      <c r="BR27" s="82"/>
      <c r="BS27" s="82"/>
      <c r="BT27" s="82"/>
      <c r="BU27" s="82"/>
      <c r="BV27" s="82"/>
      <c r="BW27" s="82"/>
      <c r="BX27" s="82"/>
      <c r="BY27" s="82"/>
      <c r="BZ27" s="83"/>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1"/>
      <c r="BM28" s="82"/>
      <c r="BN28" s="82"/>
      <c r="BO28" s="82"/>
      <c r="BP28" s="82"/>
      <c r="BQ28" s="82"/>
      <c r="BR28" s="82"/>
      <c r="BS28" s="82"/>
      <c r="BT28" s="82"/>
      <c r="BU28" s="82"/>
      <c r="BV28" s="82"/>
      <c r="BW28" s="82"/>
      <c r="BX28" s="82"/>
      <c r="BY28" s="82"/>
      <c r="BZ28" s="83"/>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1"/>
      <c r="BM29" s="82"/>
      <c r="BN29" s="82"/>
      <c r="BO29" s="82"/>
      <c r="BP29" s="82"/>
      <c r="BQ29" s="82"/>
      <c r="BR29" s="82"/>
      <c r="BS29" s="82"/>
      <c r="BT29" s="82"/>
      <c r="BU29" s="82"/>
      <c r="BV29" s="82"/>
      <c r="BW29" s="82"/>
      <c r="BX29" s="82"/>
      <c r="BY29" s="82"/>
      <c r="BZ29" s="83"/>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1"/>
      <c r="BM30" s="82"/>
      <c r="BN30" s="82"/>
      <c r="BO30" s="82"/>
      <c r="BP30" s="82"/>
      <c r="BQ30" s="82"/>
      <c r="BR30" s="82"/>
      <c r="BS30" s="82"/>
      <c r="BT30" s="82"/>
      <c r="BU30" s="82"/>
      <c r="BV30" s="82"/>
      <c r="BW30" s="82"/>
      <c r="BX30" s="82"/>
      <c r="BY30" s="82"/>
      <c r="BZ30" s="83"/>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1"/>
      <c r="BM31" s="82"/>
      <c r="BN31" s="82"/>
      <c r="BO31" s="82"/>
      <c r="BP31" s="82"/>
      <c r="BQ31" s="82"/>
      <c r="BR31" s="82"/>
      <c r="BS31" s="82"/>
      <c r="BT31" s="82"/>
      <c r="BU31" s="82"/>
      <c r="BV31" s="82"/>
      <c r="BW31" s="82"/>
      <c r="BX31" s="82"/>
      <c r="BY31" s="82"/>
      <c r="BZ31" s="83"/>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1"/>
      <c r="BM32" s="82"/>
      <c r="BN32" s="82"/>
      <c r="BO32" s="82"/>
      <c r="BP32" s="82"/>
      <c r="BQ32" s="82"/>
      <c r="BR32" s="82"/>
      <c r="BS32" s="82"/>
      <c r="BT32" s="82"/>
      <c r="BU32" s="82"/>
      <c r="BV32" s="82"/>
      <c r="BW32" s="82"/>
      <c r="BX32" s="82"/>
      <c r="BY32" s="82"/>
      <c r="BZ32" s="83"/>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1"/>
      <c r="BM33" s="82"/>
      <c r="BN33" s="82"/>
      <c r="BO33" s="82"/>
      <c r="BP33" s="82"/>
      <c r="BQ33" s="82"/>
      <c r="BR33" s="82"/>
      <c r="BS33" s="82"/>
      <c r="BT33" s="82"/>
      <c r="BU33" s="82"/>
      <c r="BV33" s="82"/>
      <c r="BW33" s="82"/>
      <c r="BX33" s="82"/>
      <c r="BY33" s="82"/>
      <c r="BZ33" s="83"/>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1"/>
      <c r="BM34" s="82"/>
      <c r="BN34" s="82"/>
      <c r="BO34" s="82"/>
      <c r="BP34" s="82"/>
      <c r="BQ34" s="82"/>
      <c r="BR34" s="82"/>
      <c r="BS34" s="82"/>
      <c r="BT34" s="82"/>
      <c r="BU34" s="82"/>
      <c r="BV34" s="82"/>
      <c r="BW34" s="82"/>
      <c r="BX34" s="82"/>
      <c r="BY34" s="82"/>
      <c r="BZ34" s="83"/>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1"/>
      <c r="BM35" s="82"/>
      <c r="BN35" s="82"/>
      <c r="BO35" s="82"/>
      <c r="BP35" s="82"/>
      <c r="BQ35" s="82"/>
      <c r="BR35" s="82"/>
      <c r="BS35" s="82"/>
      <c r="BT35" s="82"/>
      <c r="BU35" s="82"/>
      <c r="BV35" s="82"/>
      <c r="BW35" s="82"/>
      <c r="BX35" s="82"/>
      <c r="BY35" s="82"/>
      <c r="BZ35" s="83"/>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1"/>
      <c r="BM36" s="82"/>
      <c r="BN36" s="82"/>
      <c r="BO36" s="82"/>
      <c r="BP36" s="82"/>
      <c r="BQ36" s="82"/>
      <c r="BR36" s="82"/>
      <c r="BS36" s="82"/>
      <c r="BT36" s="82"/>
      <c r="BU36" s="82"/>
      <c r="BV36" s="82"/>
      <c r="BW36" s="82"/>
      <c r="BX36" s="82"/>
      <c r="BY36" s="82"/>
      <c r="BZ36" s="83"/>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1"/>
      <c r="BM37" s="82"/>
      <c r="BN37" s="82"/>
      <c r="BO37" s="82"/>
      <c r="BP37" s="82"/>
      <c r="BQ37" s="82"/>
      <c r="BR37" s="82"/>
      <c r="BS37" s="82"/>
      <c r="BT37" s="82"/>
      <c r="BU37" s="82"/>
      <c r="BV37" s="82"/>
      <c r="BW37" s="82"/>
      <c r="BX37" s="82"/>
      <c r="BY37" s="82"/>
      <c r="BZ37" s="83"/>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1"/>
      <c r="BM38" s="82"/>
      <c r="BN38" s="82"/>
      <c r="BO38" s="82"/>
      <c r="BP38" s="82"/>
      <c r="BQ38" s="82"/>
      <c r="BR38" s="82"/>
      <c r="BS38" s="82"/>
      <c r="BT38" s="82"/>
      <c r="BU38" s="82"/>
      <c r="BV38" s="82"/>
      <c r="BW38" s="82"/>
      <c r="BX38" s="82"/>
      <c r="BY38" s="82"/>
      <c r="BZ38" s="83"/>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1"/>
      <c r="BM39" s="82"/>
      <c r="BN39" s="82"/>
      <c r="BO39" s="82"/>
      <c r="BP39" s="82"/>
      <c r="BQ39" s="82"/>
      <c r="BR39" s="82"/>
      <c r="BS39" s="82"/>
      <c r="BT39" s="82"/>
      <c r="BU39" s="82"/>
      <c r="BV39" s="82"/>
      <c r="BW39" s="82"/>
      <c r="BX39" s="82"/>
      <c r="BY39" s="82"/>
      <c r="BZ39" s="83"/>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1"/>
      <c r="BM40" s="82"/>
      <c r="BN40" s="82"/>
      <c r="BO40" s="82"/>
      <c r="BP40" s="82"/>
      <c r="BQ40" s="82"/>
      <c r="BR40" s="82"/>
      <c r="BS40" s="82"/>
      <c r="BT40" s="82"/>
      <c r="BU40" s="82"/>
      <c r="BV40" s="82"/>
      <c r="BW40" s="82"/>
      <c r="BX40" s="82"/>
      <c r="BY40" s="82"/>
      <c r="BZ40" s="83"/>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1"/>
      <c r="BM41" s="82"/>
      <c r="BN41" s="82"/>
      <c r="BO41" s="82"/>
      <c r="BP41" s="82"/>
      <c r="BQ41" s="82"/>
      <c r="BR41" s="82"/>
      <c r="BS41" s="82"/>
      <c r="BT41" s="82"/>
      <c r="BU41" s="82"/>
      <c r="BV41" s="82"/>
      <c r="BW41" s="82"/>
      <c r="BX41" s="82"/>
      <c r="BY41" s="82"/>
      <c r="BZ41" s="83"/>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1"/>
      <c r="BM42" s="82"/>
      <c r="BN42" s="82"/>
      <c r="BO42" s="82"/>
      <c r="BP42" s="82"/>
      <c r="BQ42" s="82"/>
      <c r="BR42" s="82"/>
      <c r="BS42" s="82"/>
      <c r="BT42" s="82"/>
      <c r="BU42" s="82"/>
      <c r="BV42" s="82"/>
      <c r="BW42" s="82"/>
      <c r="BX42" s="82"/>
      <c r="BY42" s="82"/>
      <c r="BZ42" s="83"/>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1"/>
      <c r="BM43" s="82"/>
      <c r="BN43" s="82"/>
      <c r="BO43" s="82"/>
      <c r="BP43" s="82"/>
      <c r="BQ43" s="82"/>
      <c r="BR43" s="82"/>
      <c r="BS43" s="82"/>
      <c r="BT43" s="82"/>
      <c r="BU43" s="82"/>
      <c r="BV43" s="82"/>
      <c r="BW43" s="82"/>
      <c r="BX43" s="82"/>
      <c r="BY43" s="82"/>
      <c r="BZ43" s="83"/>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4"/>
      <c r="BM44" s="85"/>
      <c r="BN44" s="85"/>
      <c r="BO44" s="85"/>
      <c r="BP44" s="85"/>
      <c r="BQ44" s="85"/>
      <c r="BR44" s="85"/>
      <c r="BS44" s="85"/>
      <c r="BT44" s="85"/>
      <c r="BU44" s="85"/>
      <c r="BV44" s="85"/>
      <c r="BW44" s="85"/>
      <c r="BX44" s="85"/>
      <c r="BY44" s="85"/>
      <c r="BZ44" s="86"/>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115</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113</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1"/>
      <c r="BM82" s="72"/>
      <c r="BN82" s="72"/>
      <c r="BO82" s="72"/>
      <c r="BP82" s="72"/>
      <c r="BQ82" s="72"/>
      <c r="BR82" s="72"/>
      <c r="BS82" s="72"/>
      <c r="BT82" s="72"/>
      <c r="BU82" s="72"/>
      <c r="BV82" s="72"/>
      <c r="BW82" s="72"/>
      <c r="BX82" s="72"/>
      <c r="BY82" s="72"/>
      <c r="BZ82" s="73"/>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【860.68】</v>
      </c>
      <c r="I86" s="26" t="str">
        <f>データ!CA6</f>
        <v>【52.12】</v>
      </c>
      <c r="J86" s="26" t="str">
        <f>データ!CL6</f>
        <v>【299.14】</v>
      </c>
      <c r="K86" s="26" t="str">
        <f>データ!CW6</f>
        <v>【50.35】</v>
      </c>
      <c r="L86" s="26" t="str">
        <f>データ!DH6</f>
        <v>【81.14】</v>
      </c>
      <c r="M86" s="26" t="s">
        <v>45</v>
      </c>
      <c r="N86" s="26" t="s">
        <v>46</v>
      </c>
      <c r="O86" s="26" t="str">
        <f>データ!EO6</f>
        <v>【-】</v>
      </c>
    </row>
  </sheetData>
  <sheetProtection algorithmName="SHA-512" hashValue="mWEXXfOy8b1HnUeJclcgg6kcSbdiHDV727cY4fW6X0ZVaGEZUcOBSIgNJtZ8CFrXAnorcLIPO1kPh9qYguqc1A==" saltValue="iDG1Q3Dvccayl35WPmJfy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49</v>
      </c>
      <c r="B3" s="29" t="s">
        <v>50</v>
      </c>
      <c r="C3" s="29" t="s">
        <v>51</v>
      </c>
      <c r="D3" s="29" t="s">
        <v>52</v>
      </c>
      <c r="E3" s="29" t="s">
        <v>53</v>
      </c>
      <c r="F3" s="29" t="s">
        <v>54</v>
      </c>
      <c r="G3" s="29" t="s">
        <v>55</v>
      </c>
      <c r="H3" s="88" t="s">
        <v>56</v>
      </c>
      <c r="I3" s="89"/>
      <c r="J3" s="89"/>
      <c r="K3" s="89"/>
      <c r="L3" s="89"/>
      <c r="M3" s="89"/>
      <c r="N3" s="89"/>
      <c r="O3" s="89"/>
      <c r="P3" s="89"/>
      <c r="Q3" s="89"/>
      <c r="R3" s="89"/>
      <c r="S3" s="89"/>
      <c r="T3" s="89"/>
      <c r="U3" s="89"/>
      <c r="V3" s="89"/>
      <c r="W3" s="89"/>
      <c r="X3" s="90"/>
      <c r="Y3" s="94" t="s">
        <v>57</v>
      </c>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c r="DI3" s="87" t="s">
        <v>58</v>
      </c>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c r="EO3" s="87"/>
    </row>
    <row r="4" spans="1:145" x14ac:dyDescent="0.15">
      <c r="A4" s="28" t="s">
        <v>59</v>
      </c>
      <c r="B4" s="30"/>
      <c r="C4" s="30"/>
      <c r="D4" s="30"/>
      <c r="E4" s="30"/>
      <c r="F4" s="30"/>
      <c r="G4" s="30"/>
      <c r="H4" s="91"/>
      <c r="I4" s="92"/>
      <c r="J4" s="92"/>
      <c r="K4" s="92"/>
      <c r="L4" s="92"/>
      <c r="M4" s="92"/>
      <c r="N4" s="92"/>
      <c r="O4" s="92"/>
      <c r="P4" s="92"/>
      <c r="Q4" s="92"/>
      <c r="R4" s="92"/>
      <c r="S4" s="92"/>
      <c r="T4" s="92"/>
      <c r="U4" s="92"/>
      <c r="V4" s="92"/>
      <c r="W4" s="92"/>
      <c r="X4" s="93"/>
      <c r="Y4" s="87" t="s">
        <v>60</v>
      </c>
      <c r="Z4" s="87"/>
      <c r="AA4" s="87"/>
      <c r="AB4" s="87"/>
      <c r="AC4" s="87"/>
      <c r="AD4" s="87"/>
      <c r="AE4" s="87"/>
      <c r="AF4" s="87"/>
      <c r="AG4" s="87"/>
      <c r="AH4" s="87"/>
      <c r="AI4" s="87"/>
      <c r="AJ4" s="87" t="s">
        <v>61</v>
      </c>
      <c r="AK4" s="87"/>
      <c r="AL4" s="87"/>
      <c r="AM4" s="87"/>
      <c r="AN4" s="87"/>
      <c r="AO4" s="87"/>
      <c r="AP4" s="87"/>
      <c r="AQ4" s="87"/>
      <c r="AR4" s="87"/>
      <c r="AS4" s="87"/>
      <c r="AT4" s="87"/>
      <c r="AU4" s="87" t="s">
        <v>62</v>
      </c>
      <c r="AV4" s="87"/>
      <c r="AW4" s="87"/>
      <c r="AX4" s="87"/>
      <c r="AY4" s="87"/>
      <c r="AZ4" s="87"/>
      <c r="BA4" s="87"/>
      <c r="BB4" s="87"/>
      <c r="BC4" s="87"/>
      <c r="BD4" s="87"/>
      <c r="BE4" s="87"/>
      <c r="BF4" s="87" t="s">
        <v>63</v>
      </c>
      <c r="BG4" s="87"/>
      <c r="BH4" s="87"/>
      <c r="BI4" s="87"/>
      <c r="BJ4" s="87"/>
      <c r="BK4" s="87"/>
      <c r="BL4" s="87"/>
      <c r="BM4" s="87"/>
      <c r="BN4" s="87"/>
      <c r="BO4" s="87"/>
      <c r="BP4" s="87"/>
      <c r="BQ4" s="87" t="s">
        <v>64</v>
      </c>
      <c r="BR4" s="87"/>
      <c r="BS4" s="87"/>
      <c r="BT4" s="87"/>
      <c r="BU4" s="87"/>
      <c r="BV4" s="87"/>
      <c r="BW4" s="87"/>
      <c r="BX4" s="87"/>
      <c r="BY4" s="87"/>
      <c r="BZ4" s="87"/>
      <c r="CA4" s="87"/>
      <c r="CB4" s="87" t="s">
        <v>65</v>
      </c>
      <c r="CC4" s="87"/>
      <c r="CD4" s="87"/>
      <c r="CE4" s="87"/>
      <c r="CF4" s="87"/>
      <c r="CG4" s="87"/>
      <c r="CH4" s="87"/>
      <c r="CI4" s="87"/>
      <c r="CJ4" s="87"/>
      <c r="CK4" s="87"/>
      <c r="CL4" s="87"/>
      <c r="CM4" s="87" t="s">
        <v>66</v>
      </c>
      <c r="CN4" s="87"/>
      <c r="CO4" s="87"/>
      <c r="CP4" s="87"/>
      <c r="CQ4" s="87"/>
      <c r="CR4" s="87"/>
      <c r="CS4" s="87"/>
      <c r="CT4" s="87"/>
      <c r="CU4" s="87"/>
      <c r="CV4" s="87"/>
      <c r="CW4" s="87"/>
      <c r="CX4" s="87" t="s">
        <v>67</v>
      </c>
      <c r="CY4" s="87"/>
      <c r="CZ4" s="87"/>
      <c r="DA4" s="87"/>
      <c r="DB4" s="87"/>
      <c r="DC4" s="87"/>
      <c r="DD4" s="87"/>
      <c r="DE4" s="87"/>
      <c r="DF4" s="87"/>
      <c r="DG4" s="87"/>
      <c r="DH4" s="87"/>
      <c r="DI4" s="87" t="s">
        <v>68</v>
      </c>
      <c r="DJ4" s="87"/>
      <c r="DK4" s="87"/>
      <c r="DL4" s="87"/>
      <c r="DM4" s="87"/>
      <c r="DN4" s="87"/>
      <c r="DO4" s="87"/>
      <c r="DP4" s="87"/>
      <c r="DQ4" s="87"/>
      <c r="DR4" s="87"/>
      <c r="DS4" s="87"/>
      <c r="DT4" s="87" t="s">
        <v>69</v>
      </c>
      <c r="DU4" s="87"/>
      <c r="DV4" s="87"/>
      <c r="DW4" s="87"/>
      <c r="DX4" s="87"/>
      <c r="DY4" s="87"/>
      <c r="DZ4" s="87"/>
      <c r="EA4" s="87"/>
      <c r="EB4" s="87"/>
      <c r="EC4" s="87"/>
      <c r="ED4" s="87"/>
      <c r="EE4" s="87" t="s">
        <v>70</v>
      </c>
      <c r="EF4" s="87"/>
      <c r="EG4" s="87"/>
      <c r="EH4" s="87"/>
      <c r="EI4" s="87"/>
      <c r="EJ4" s="87"/>
      <c r="EK4" s="87"/>
      <c r="EL4" s="87"/>
      <c r="EM4" s="87"/>
      <c r="EN4" s="87"/>
      <c r="EO4" s="87"/>
    </row>
    <row r="5" spans="1:145" x14ac:dyDescent="0.15">
      <c r="A5" s="28" t="s">
        <v>71</v>
      </c>
      <c r="B5" s="31"/>
      <c r="C5" s="31"/>
      <c r="D5" s="31"/>
      <c r="E5" s="31"/>
      <c r="F5" s="31"/>
      <c r="G5" s="31"/>
      <c r="H5" s="32" t="s">
        <v>72</v>
      </c>
      <c r="I5" s="32" t="s">
        <v>73</v>
      </c>
      <c r="J5" s="32" t="s">
        <v>74</v>
      </c>
      <c r="K5" s="32" t="s">
        <v>75</v>
      </c>
      <c r="L5" s="32" t="s">
        <v>76</v>
      </c>
      <c r="M5" s="32" t="s">
        <v>5</v>
      </c>
      <c r="N5" s="32" t="s">
        <v>77</v>
      </c>
      <c r="O5" s="32" t="s">
        <v>78</v>
      </c>
      <c r="P5" s="32" t="s">
        <v>79</v>
      </c>
      <c r="Q5" s="32" t="s">
        <v>80</v>
      </c>
      <c r="R5" s="32" t="s">
        <v>81</v>
      </c>
      <c r="S5" s="32" t="s">
        <v>82</v>
      </c>
      <c r="T5" s="32" t="s">
        <v>83</v>
      </c>
      <c r="U5" s="32" t="s">
        <v>84</v>
      </c>
      <c r="V5" s="32" t="s">
        <v>85</v>
      </c>
      <c r="W5" s="32" t="s">
        <v>86</v>
      </c>
      <c r="X5" s="32" t="s">
        <v>87</v>
      </c>
      <c r="Y5" s="32" t="s">
        <v>88</v>
      </c>
      <c r="Z5" s="32" t="s">
        <v>89</v>
      </c>
      <c r="AA5" s="32" t="s">
        <v>90</v>
      </c>
      <c r="AB5" s="32" t="s">
        <v>91</v>
      </c>
      <c r="AC5" s="32" t="s">
        <v>92</v>
      </c>
      <c r="AD5" s="32" t="s">
        <v>93</v>
      </c>
      <c r="AE5" s="32" t="s">
        <v>94</v>
      </c>
      <c r="AF5" s="32" t="s">
        <v>95</v>
      </c>
      <c r="AG5" s="32" t="s">
        <v>96</v>
      </c>
      <c r="AH5" s="32" t="s">
        <v>97</v>
      </c>
      <c r="AI5" s="32" t="s">
        <v>31</v>
      </c>
      <c r="AJ5" s="32" t="s">
        <v>88</v>
      </c>
      <c r="AK5" s="32" t="s">
        <v>89</v>
      </c>
      <c r="AL5" s="32" t="s">
        <v>90</v>
      </c>
      <c r="AM5" s="32" t="s">
        <v>91</v>
      </c>
      <c r="AN5" s="32" t="s">
        <v>92</v>
      </c>
      <c r="AO5" s="32" t="s">
        <v>93</v>
      </c>
      <c r="AP5" s="32" t="s">
        <v>94</v>
      </c>
      <c r="AQ5" s="32" t="s">
        <v>95</v>
      </c>
      <c r="AR5" s="32" t="s">
        <v>96</v>
      </c>
      <c r="AS5" s="32" t="s">
        <v>97</v>
      </c>
      <c r="AT5" s="32" t="s">
        <v>98</v>
      </c>
      <c r="AU5" s="32" t="s">
        <v>88</v>
      </c>
      <c r="AV5" s="32" t="s">
        <v>89</v>
      </c>
      <c r="AW5" s="32" t="s">
        <v>90</v>
      </c>
      <c r="AX5" s="32" t="s">
        <v>91</v>
      </c>
      <c r="AY5" s="32" t="s">
        <v>92</v>
      </c>
      <c r="AZ5" s="32" t="s">
        <v>93</v>
      </c>
      <c r="BA5" s="32" t="s">
        <v>94</v>
      </c>
      <c r="BB5" s="32" t="s">
        <v>95</v>
      </c>
      <c r="BC5" s="32" t="s">
        <v>96</v>
      </c>
      <c r="BD5" s="32" t="s">
        <v>97</v>
      </c>
      <c r="BE5" s="32" t="s">
        <v>98</v>
      </c>
      <c r="BF5" s="32" t="s">
        <v>88</v>
      </c>
      <c r="BG5" s="32" t="s">
        <v>89</v>
      </c>
      <c r="BH5" s="32" t="s">
        <v>90</v>
      </c>
      <c r="BI5" s="32" t="s">
        <v>91</v>
      </c>
      <c r="BJ5" s="32" t="s">
        <v>92</v>
      </c>
      <c r="BK5" s="32" t="s">
        <v>93</v>
      </c>
      <c r="BL5" s="32" t="s">
        <v>94</v>
      </c>
      <c r="BM5" s="32" t="s">
        <v>95</v>
      </c>
      <c r="BN5" s="32" t="s">
        <v>96</v>
      </c>
      <c r="BO5" s="32" t="s">
        <v>97</v>
      </c>
      <c r="BP5" s="32" t="s">
        <v>98</v>
      </c>
      <c r="BQ5" s="32" t="s">
        <v>88</v>
      </c>
      <c r="BR5" s="32" t="s">
        <v>89</v>
      </c>
      <c r="BS5" s="32" t="s">
        <v>90</v>
      </c>
      <c r="BT5" s="32" t="s">
        <v>91</v>
      </c>
      <c r="BU5" s="32" t="s">
        <v>92</v>
      </c>
      <c r="BV5" s="32" t="s">
        <v>93</v>
      </c>
      <c r="BW5" s="32" t="s">
        <v>94</v>
      </c>
      <c r="BX5" s="32" t="s">
        <v>95</v>
      </c>
      <c r="BY5" s="32" t="s">
        <v>96</v>
      </c>
      <c r="BZ5" s="32" t="s">
        <v>97</v>
      </c>
      <c r="CA5" s="32" t="s">
        <v>98</v>
      </c>
      <c r="CB5" s="32" t="s">
        <v>88</v>
      </c>
      <c r="CC5" s="32" t="s">
        <v>89</v>
      </c>
      <c r="CD5" s="32" t="s">
        <v>90</v>
      </c>
      <c r="CE5" s="32" t="s">
        <v>91</v>
      </c>
      <c r="CF5" s="32" t="s">
        <v>92</v>
      </c>
      <c r="CG5" s="32" t="s">
        <v>93</v>
      </c>
      <c r="CH5" s="32" t="s">
        <v>94</v>
      </c>
      <c r="CI5" s="32" t="s">
        <v>95</v>
      </c>
      <c r="CJ5" s="32" t="s">
        <v>96</v>
      </c>
      <c r="CK5" s="32" t="s">
        <v>97</v>
      </c>
      <c r="CL5" s="32" t="s">
        <v>98</v>
      </c>
      <c r="CM5" s="32" t="s">
        <v>88</v>
      </c>
      <c r="CN5" s="32" t="s">
        <v>89</v>
      </c>
      <c r="CO5" s="32" t="s">
        <v>90</v>
      </c>
      <c r="CP5" s="32" t="s">
        <v>91</v>
      </c>
      <c r="CQ5" s="32" t="s">
        <v>92</v>
      </c>
      <c r="CR5" s="32" t="s">
        <v>93</v>
      </c>
      <c r="CS5" s="32" t="s">
        <v>94</v>
      </c>
      <c r="CT5" s="32" t="s">
        <v>95</v>
      </c>
      <c r="CU5" s="32" t="s">
        <v>96</v>
      </c>
      <c r="CV5" s="32" t="s">
        <v>97</v>
      </c>
      <c r="CW5" s="32" t="s">
        <v>98</v>
      </c>
      <c r="CX5" s="32" t="s">
        <v>88</v>
      </c>
      <c r="CY5" s="32" t="s">
        <v>89</v>
      </c>
      <c r="CZ5" s="32" t="s">
        <v>90</v>
      </c>
      <c r="DA5" s="32" t="s">
        <v>91</v>
      </c>
      <c r="DB5" s="32" t="s">
        <v>92</v>
      </c>
      <c r="DC5" s="32" t="s">
        <v>93</v>
      </c>
      <c r="DD5" s="32" t="s">
        <v>94</v>
      </c>
      <c r="DE5" s="32" t="s">
        <v>95</v>
      </c>
      <c r="DF5" s="32" t="s">
        <v>96</v>
      </c>
      <c r="DG5" s="32" t="s">
        <v>97</v>
      </c>
      <c r="DH5" s="32" t="s">
        <v>98</v>
      </c>
      <c r="DI5" s="32" t="s">
        <v>88</v>
      </c>
      <c r="DJ5" s="32" t="s">
        <v>89</v>
      </c>
      <c r="DK5" s="32" t="s">
        <v>90</v>
      </c>
      <c r="DL5" s="32" t="s">
        <v>91</v>
      </c>
      <c r="DM5" s="32" t="s">
        <v>92</v>
      </c>
      <c r="DN5" s="32" t="s">
        <v>93</v>
      </c>
      <c r="DO5" s="32" t="s">
        <v>94</v>
      </c>
      <c r="DP5" s="32" t="s">
        <v>95</v>
      </c>
      <c r="DQ5" s="32" t="s">
        <v>96</v>
      </c>
      <c r="DR5" s="32" t="s">
        <v>97</v>
      </c>
      <c r="DS5" s="32" t="s">
        <v>98</v>
      </c>
      <c r="DT5" s="32" t="s">
        <v>88</v>
      </c>
      <c r="DU5" s="32" t="s">
        <v>89</v>
      </c>
      <c r="DV5" s="32" t="s">
        <v>90</v>
      </c>
      <c r="DW5" s="32" t="s">
        <v>91</v>
      </c>
      <c r="DX5" s="32" t="s">
        <v>92</v>
      </c>
      <c r="DY5" s="32" t="s">
        <v>93</v>
      </c>
      <c r="DZ5" s="32" t="s">
        <v>94</v>
      </c>
      <c r="EA5" s="32" t="s">
        <v>95</v>
      </c>
      <c r="EB5" s="32" t="s">
        <v>96</v>
      </c>
      <c r="EC5" s="32" t="s">
        <v>97</v>
      </c>
      <c r="ED5" s="32" t="s">
        <v>98</v>
      </c>
      <c r="EE5" s="32" t="s">
        <v>88</v>
      </c>
      <c r="EF5" s="32" t="s">
        <v>89</v>
      </c>
      <c r="EG5" s="32" t="s">
        <v>90</v>
      </c>
      <c r="EH5" s="32" t="s">
        <v>91</v>
      </c>
      <c r="EI5" s="32" t="s">
        <v>92</v>
      </c>
      <c r="EJ5" s="32" t="s">
        <v>93</v>
      </c>
      <c r="EK5" s="32" t="s">
        <v>94</v>
      </c>
      <c r="EL5" s="32" t="s">
        <v>95</v>
      </c>
      <c r="EM5" s="32" t="s">
        <v>96</v>
      </c>
      <c r="EN5" s="32" t="s">
        <v>97</v>
      </c>
      <c r="EO5" s="32" t="s">
        <v>98</v>
      </c>
    </row>
    <row r="6" spans="1:145" s="36" customFormat="1" x14ac:dyDescent="0.15">
      <c r="A6" s="28" t="s">
        <v>99</v>
      </c>
      <c r="B6" s="33">
        <f>B7</f>
        <v>2018</v>
      </c>
      <c r="C6" s="33">
        <f t="shared" ref="C6:X6" si="3">C7</f>
        <v>42129</v>
      </c>
      <c r="D6" s="33">
        <f t="shared" si="3"/>
        <v>47</v>
      </c>
      <c r="E6" s="33">
        <f t="shared" si="3"/>
        <v>18</v>
      </c>
      <c r="F6" s="33">
        <f t="shared" si="3"/>
        <v>1</v>
      </c>
      <c r="G6" s="33">
        <f t="shared" si="3"/>
        <v>0</v>
      </c>
      <c r="H6" s="33" t="str">
        <f t="shared" si="3"/>
        <v>宮城県　登米市</v>
      </c>
      <c r="I6" s="33" t="str">
        <f t="shared" si="3"/>
        <v>法非適用</v>
      </c>
      <c r="J6" s="33" t="str">
        <f t="shared" si="3"/>
        <v>下水道事業</v>
      </c>
      <c r="K6" s="33" t="str">
        <f t="shared" si="3"/>
        <v>個別排水処理</v>
      </c>
      <c r="L6" s="33" t="str">
        <f t="shared" si="3"/>
        <v>L2</v>
      </c>
      <c r="M6" s="33" t="str">
        <f t="shared" si="3"/>
        <v>非設置</v>
      </c>
      <c r="N6" s="34" t="str">
        <f t="shared" si="3"/>
        <v>-</v>
      </c>
      <c r="O6" s="34" t="str">
        <f t="shared" si="3"/>
        <v>該当数値なし</v>
      </c>
      <c r="P6" s="34">
        <f t="shared" si="3"/>
        <v>0.61</v>
      </c>
      <c r="Q6" s="34">
        <f t="shared" si="3"/>
        <v>100</v>
      </c>
      <c r="R6" s="34">
        <f t="shared" si="3"/>
        <v>3083</v>
      </c>
      <c r="S6" s="34">
        <f t="shared" si="3"/>
        <v>79848</v>
      </c>
      <c r="T6" s="34">
        <f t="shared" si="3"/>
        <v>536.12</v>
      </c>
      <c r="U6" s="34">
        <f t="shared" si="3"/>
        <v>148.94</v>
      </c>
      <c r="V6" s="34">
        <f t="shared" si="3"/>
        <v>486</v>
      </c>
      <c r="W6" s="34">
        <f t="shared" si="3"/>
        <v>0.33</v>
      </c>
      <c r="X6" s="34">
        <f t="shared" si="3"/>
        <v>1472.73</v>
      </c>
      <c r="Y6" s="35">
        <f>IF(Y7="",NA(),Y7)</f>
        <v>92.18</v>
      </c>
      <c r="Z6" s="35">
        <f t="shared" ref="Z6:AH6" si="4">IF(Z7="",NA(),Z7)</f>
        <v>91.44</v>
      </c>
      <c r="AA6" s="35">
        <f t="shared" si="4"/>
        <v>91.66</v>
      </c>
      <c r="AB6" s="35">
        <f t="shared" si="4"/>
        <v>92.04</v>
      </c>
      <c r="AC6" s="35">
        <f t="shared" si="4"/>
        <v>97.75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337.95</v>
      </c>
      <c r="BG6" s="35">
        <f t="shared" ref="BG6:BO6" si="7">IF(BG7="",NA(),BG7)</f>
        <v>331.87</v>
      </c>
      <c r="BH6" s="35">
        <f t="shared" si="7"/>
        <v>167.19</v>
      </c>
      <c r="BI6" s="35">
        <f t="shared" si="7"/>
        <v>223.38</v>
      </c>
      <c r="BJ6" s="35">
        <f t="shared" si="7"/>
        <v>92.24</v>
      </c>
      <c r="BK6" s="35">
        <f t="shared" si="7"/>
        <v>701.33</v>
      </c>
      <c r="BL6" s="35">
        <f t="shared" si="7"/>
        <v>663.76</v>
      </c>
      <c r="BM6" s="35">
        <f t="shared" si="7"/>
        <v>566.35</v>
      </c>
      <c r="BN6" s="35">
        <f t="shared" si="7"/>
        <v>888.8</v>
      </c>
      <c r="BO6" s="35">
        <f t="shared" si="7"/>
        <v>855.65</v>
      </c>
      <c r="BP6" s="34" t="str">
        <f>IF(BP7="","",IF(BP7="-","【-】","【"&amp;SUBSTITUTE(TEXT(BP7,"#,##0.00"),"-","△")&amp;"】"))</f>
        <v>【860.68】</v>
      </c>
      <c r="BQ6" s="35">
        <f>IF(BQ7="",NA(),BQ7)</f>
        <v>46.1</v>
      </c>
      <c r="BR6" s="35">
        <f t="shared" ref="BR6:BZ6" si="8">IF(BR7="",NA(),BR7)</f>
        <v>50.89</v>
      </c>
      <c r="BS6" s="35">
        <f t="shared" si="8"/>
        <v>46.83</v>
      </c>
      <c r="BT6" s="35">
        <f t="shared" si="8"/>
        <v>42.16</v>
      </c>
      <c r="BU6" s="35">
        <f t="shared" si="8"/>
        <v>44.48</v>
      </c>
      <c r="BV6" s="35">
        <f t="shared" si="8"/>
        <v>53.48</v>
      </c>
      <c r="BW6" s="35">
        <f t="shared" si="8"/>
        <v>53.76</v>
      </c>
      <c r="BX6" s="35">
        <f t="shared" si="8"/>
        <v>52.27</v>
      </c>
      <c r="BY6" s="35">
        <f t="shared" si="8"/>
        <v>52.55</v>
      </c>
      <c r="BZ6" s="35">
        <f t="shared" si="8"/>
        <v>52.23</v>
      </c>
      <c r="CA6" s="34" t="str">
        <f>IF(CA7="","",IF(CA7="-","【-】","【"&amp;SUBSTITUTE(TEXT(CA7,"#,##0.00"),"-","△")&amp;"】"))</f>
        <v>【52.12】</v>
      </c>
      <c r="CB6" s="35">
        <f>IF(CB7="",NA(),CB7)</f>
        <v>354.75</v>
      </c>
      <c r="CC6" s="35">
        <f t="shared" ref="CC6:CK6" si="9">IF(CC7="",NA(),CC7)</f>
        <v>321.97000000000003</v>
      </c>
      <c r="CD6" s="35">
        <f t="shared" si="9"/>
        <v>351</v>
      </c>
      <c r="CE6" s="35">
        <f t="shared" si="9"/>
        <v>388.5</v>
      </c>
      <c r="CF6" s="35">
        <f t="shared" si="9"/>
        <v>372.05</v>
      </c>
      <c r="CG6" s="35">
        <f t="shared" si="9"/>
        <v>277.29000000000002</v>
      </c>
      <c r="CH6" s="35">
        <f t="shared" si="9"/>
        <v>275.25</v>
      </c>
      <c r="CI6" s="35">
        <f t="shared" si="9"/>
        <v>291.01</v>
      </c>
      <c r="CJ6" s="35">
        <f t="shared" si="9"/>
        <v>292.45</v>
      </c>
      <c r="CK6" s="35">
        <f t="shared" si="9"/>
        <v>294.05</v>
      </c>
      <c r="CL6" s="34" t="str">
        <f>IF(CL7="","",IF(CL7="-","【-】","【"&amp;SUBSTITUTE(TEXT(CL7,"#,##0.00"),"-","△")&amp;"】"))</f>
        <v>【299.14】</v>
      </c>
      <c r="CM6" s="35">
        <f>IF(CM7="",NA(),CM7)</f>
        <v>54.38</v>
      </c>
      <c r="CN6" s="35">
        <f t="shared" ref="CN6:CV6" si="10">IF(CN7="",NA(),CN7)</f>
        <v>53.42</v>
      </c>
      <c r="CO6" s="35">
        <f t="shared" si="10"/>
        <v>52.8</v>
      </c>
      <c r="CP6" s="35">
        <f t="shared" si="10"/>
        <v>52.17</v>
      </c>
      <c r="CQ6" s="35">
        <f t="shared" si="10"/>
        <v>51.55</v>
      </c>
      <c r="CR6" s="35">
        <f t="shared" si="10"/>
        <v>52.52</v>
      </c>
      <c r="CS6" s="35">
        <f t="shared" si="10"/>
        <v>54.14</v>
      </c>
      <c r="CT6" s="35">
        <f t="shared" si="10"/>
        <v>132.99</v>
      </c>
      <c r="CU6" s="35">
        <f t="shared" si="10"/>
        <v>51.71</v>
      </c>
      <c r="CV6" s="35">
        <f t="shared" si="10"/>
        <v>50.56</v>
      </c>
      <c r="CW6" s="34" t="str">
        <f>IF(CW7="","",IF(CW7="-","【-】","【"&amp;SUBSTITUTE(TEXT(CW7,"#,##0.00"),"-","△")&amp;"】"))</f>
        <v>【50.35】</v>
      </c>
      <c r="CX6" s="35">
        <f>IF(CX7="",NA(),CX7)</f>
        <v>93.31</v>
      </c>
      <c r="CY6" s="35">
        <f t="shared" ref="CY6:DG6" si="11">IF(CY7="",NA(),CY7)</f>
        <v>93.66</v>
      </c>
      <c r="CZ6" s="35">
        <f t="shared" si="11"/>
        <v>94.72</v>
      </c>
      <c r="DA6" s="35">
        <f t="shared" si="11"/>
        <v>94.73</v>
      </c>
      <c r="DB6" s="35">
        <f t="shared" si="11"/>
        <v>93.83</v>
      </c>
      <c r="DC6" s="35">
        <f t="shared" si="11"/>
        <v>84.94</v>
      </c>
      <c r="DD6" s="35">
        <f t="shared" si="11"/>
        <v>84.69</v>
      </c>
      <c r="DE6" s="35">
        <f t="shared" si="11"/>
        <v>82.94</v>
      </c>
      <c r="DF6" s="35">
        <f t="shared" si="11"/>
        <v>82.91</v>
      </c>
      <c r="DG6" s="35">
        <f t="shared" si="11"/>
        <v>83.85</v>
      </c>
      <c r="DH6" s="34" t="str">
        <f>IF(DH7="","",IF(DH7="-","【-】","【"&amp;SUBSTITUTE(TEXT(DH7,"#,##0.00"),"-","△")&amp;"】"))</f>
        <v>【81.14】</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2018</v>
      </c>
      <c r="C7" s="37">
        <v>42129</v>
      </c>
      <c r="D7" s="37">
        <v>47</v>
      </c>
      <c r="E7" s="37">
        <v>18</v>
      </c>
      <c r="F7" s="37">
        <v>1</v>
      </c>
      <c r="G7" s="37">
        <v>0</v>
      </c>
      <c r="H7" s="37" t="s">
        <v>100</v>
      </c>
      <c r="I7" s="37" t="s">
        <v>101</v>
      </c>
      <c r="J7" s="37" t="s">
        <v>102</v>
      </c>
      <c r="K7" s="37" t="s">
        <v>103</v>
      </c>
      <c r="L7" s="37" t="s">
        <v>104</v>
      </c>
      <c r="M7" s="37" t="s">
        <v>105</v>
      </c>
      <c r="N7" s="38" t="s">
        <v>106</v>
      </c>
      <c r="O7" s="38" t="s">
        <v>107</v>
      </c>
      <c r="P7" s="38">
        <v>0.61</v>
      </c>
      <c r="Q7" s="38">
        <v>100</v>
      </c>
      <c r="R7" s="38">
        <v>3083</v>
      </c>
      <c r="S7" s="38">
        <v>79848</v>
      </c>
      <c r="T7" s="38">
        <v>536.12</v>
      </c>
      <c r="U7" s="38">
        <v>148.94</v>
      </c>
      <c r="V7" s="38">
        <v>486</v>
      </c>
      <c r="W7" s="38">
        <v>0.33</v>
      </c>
      <c r="X7" s="38">
        <v>1472.73</v>
      </c>
      <c r="Y7" s="38">
        <v>92.18</v>
      </c>
      <c r="Z7" s="38">
        <v>91.44</v>
      </c>
      <c r="AA7" s="38">
        <v>91.66</v>
      </c>
      <c r="AB7" s="38">
        <v>92.04</v>
      </c>
      <c r="AC7" s="38">
        <v>97.75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337.95</v>
      </c>
      <c r="BG7" s="38">
        <v>331.87</v>
      </c>
      <c r="BH7" s="38">
        <v>167.19</v>
      </c>
      <c r="BI7" s="38">
        <v>223.38</v>
      </c>
      <c r="BJ7" s="38">
        <v>92.24</v>
      </c>
      <c r="BK7" s="38">
        <v>701.33</v>
      </c>
      <c r="BL7" s="38">
        <v>663.76</v>
      </c>
      <c r="BM7" s="38">
        <v>566.35</v>
      </c>
      <c r="BN7" s="38">
        <v>888.8</v>
      </c>
      <c r="BO7" s="38">
        <v>855.65</v>
      </c>
      <c r="BP7" s="38">
        <v>860.68</v>
      </c>
      <c r="BQ7" s="38">
        <v>46.1</v>
      </c>
      <c r="BR7" s="38">
        <v>50.89</v>
      </c>
      <c r="BS7" s="38">
        <v>46.83</v>
      </c>
      <c r="BT7" s="38">
        <v>42.16</v>
      </c>
      <c r="BU7" s="38">
        <v>44.48</v>
      </c>
      <c r="BV7" s="38">
        <v>53.48</v>
      </c>
      <c r="BW7" s="38">
        <v>53.76</v>
      </c>
      <c r="BX7" s="38">
        <v>52.27</v>
      </c>
      <c r="BY7" s="38">
        <v>52.55</v>
      </c>
      <c r="BZ7" s="38">
        <v>52.23</v>
      </c>
      <c r="CA7" s="38">
        <v>52.12</v>
      </c>
      <c r="CB7" s="38">
        <v>354.75</v>
      </c>
      <c r="CC7" s="38">
        <v>321.97000000000003</v>
      </c>
      <c r="CD7" s="38">
        <v>351</v>
      </c>
      <c r="CE7" s="38">
        <v>388.5</v>
      </c>
      <c r="CF7" s="38">
        <v>372.05</v>
      </c>
      <c r="CG7" s="38">
        <v>277.29000000000002</v>
      </c>
      <c r="CH7" s="38">
        <v>275.25</v>
      </c>
      <c r="CI7" s="38">
        <v>291.01</v>
      </c>
      <c r="CJ7" s="38">
        <v>292.45</v>
      </c>
      <c r="CK7" s="38">
        <v>294.05</v>
      </c>
      <c r="CL7" s="38">
        <v>299.14</v>
      </c>
      <c r="CM7" s="38">
        <v>54.38</v>
      </c>
      <c r="CN7" s="38">
        <v>53.42</v>
      </c>
      <c r="CO7" s="38">
        <v>52.8</v>
      </c>
      <c r="CP7" s="38">
        <v>52.17</v>
      </c>
      <c r="CQ7" s="38">
        <v>51.55</v>
      </c>
      <c r="CR7" s="38">
        <v>52.52</v>
      </c>
      <c r="CS7" s="38">
        <v>54.14</v>
      </c>
      <c r="CT7" s="38">
        <v>132.99</v>
      </c>
      <c r="CU7" s="38">
        <v>51.71</v>
      </c>
      <c r="CV7" s="38">
        <v>50.56</v>
      </c>
      <c r="CW7" s="38">
        <v>50.35</v>
      </c>
      <c r="CX7" s="38">
        <v>93.31</v>
      </c>
      <c r="CY7" s="38">
        <v>93.66</v>
      </c>
      <c r="CZ7" s="38">
        <v>94.72</v>
      </c>
      <c r="DA7" s="38">
        <v>94.73</v>
      </c>
      <c r="DB7" s="38">
        <v>93.83</v>
      </c>
      <c r="DC7" s="38">
        <v>84.94</v>
      </c>
      <c r="DD7" s="38">
        <v>84.69</v>
      </c>
      <c r="DE7" s="38">
        <v>82.94</v>
      </c>
      <c r="DF7" s="38">
        <v>82.91</v>
      </c>
      <c r="DG7" s="38">
        <v>83.85</v>
      </c>
      <c r="DH7" s="38">
        <v>81.14</v>
      </c>
      <c r="DI7" s="38"/>
      <c r="DJ7" s="38"/>
      <c r="DK7" s="38"/>
      <c r="DL7" s="38"/>
      <c r="DM7" s="38"/>
      <c r="DN7" s="38"/>
      <c r="DO7" s="38"/>
      <c r="DP7" s="38"/>
      <c r="DQ7" s="38"/>
      <c r="DR7" s="38"/>
      <c r="DS7" s="38"/>
      <c r="DT7" s="38"/>
      <c r="DU7" s="38"/>
      <c r="DV7" s="38"/>
      <c r="DW7" s="38"/>
      <c r="DX7" s="38"/>
      <c r="DY7" s="38"/>
      <c r="DZ7" s="38"/>
      <c r="EA7" s="38"/>
      <c r="EB7" s="38"/>
      <c r="EC7" s="38"/>
      <c r="ED7" s="38"/>
      <c r="EE7" s="38" t="s">
        <v>106</v>
      </c>
      <c r="EF7" s="38" t="s">
        <v>106</v>
      </c>
      <c r="EG7" s="38" t="s">
        <v>106</v>
      </c>
      <c r="EH7" s="38" t="s">
        <v>106</v>
      </c>
      <c r="EI7" s="38" t="s">
        <v>106</v>
      </c>
      <c r="EJ7" s="38" t="s">
        <v>106</v>
      </c>
      <c r="EK7" s="38" t="s">
        <v>106</v>
      </c>
      <c r="EL7" s="38" t="s">
        <v>106</v>
      </c>
      <c r="EM7" s="38" t="s">
        <v>106</v>
      </c>
      <c r="EN7" s="38" t="s">
        <v>106</v>
      </c>
      <c r="EO7" s="38" t="s">
        <v>106</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108</v>
      </c>
      <c r="C9" s="40" t="s">
        <v>109</v>
      </c>
      <c r="D9" s="40" t="s">
        <v>110</v>
      </c>
      <c r="E9" s="40" t="s">
        <v>111</v>
      </c>
      <c r="F9" s="40" t="s">
        <v>112</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50</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2020-02-19T04:13:19Z</cp:lastPrinted>
  <dcterms:created xsi:type="dcterms:W3CDTF">2019-12-05T05:31:21Z</dcterms:created>
  <dcterms:modified xsi:type="dcterms:W3CDTF">2020-02-19T04:13:20Z</dcterms:modified>
  <cp:category/>
</cp:coreProperties>
</file>