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<sst xmlns="http://schemas.openxmlformats.org/spreadsheetml/2006/main" count="240" uniqueCount="126">
  <si>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</si>
  <si>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</si>
  <si>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</si>
  <si>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</si>
  <si>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</si>
  <si>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</si>
  <si>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</si>
  <si>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</si>
  <si>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</si>
  <si>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</si>
  <si>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</si>
  <si>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</si>
  <si>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</si>
  <si>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</si>
  <si>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</si>
  <si>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</si>
  <si>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</si>
  <si>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</si>
  <si>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</si>
  <si>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</si>
  <si>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</si>
  <si>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</si>
  <si>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</si>
  <si>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</si>
  <si>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</si>
  <si>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</si>
  <si>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</si>
  <si>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</si>
  <si>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</si>
  <si>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</si>
  <si>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</si>
  <si>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</si>
  <si>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</si>
  <si>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</si>
  <si>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</si>
  <si>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</si>
  <si>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</si>
  <si>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</si>
  <si>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</si>
  <si>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</si>
  <si>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</si>
  <si>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</si>
  <si>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</si>
  <si>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</si>
  <si>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</si>
  <si>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</si>
  <si>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</si>
  <si>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</si>
  <si>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</si>
  <si>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</si>
  <si>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</si>
  <si>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</si>
  <si>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</si>
  <si>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</si>
  <si>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</si>
  <si>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</si>
  <si>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</si>
  <si>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</si>
  <si>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</si>
  <si>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</si>
  <si>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</si>
  <si>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</si>
  <si>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</si>
  <si>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</si>
  <si>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</si>
  <si>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</si>
  <si>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</si>
  <si>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</si>
  <si>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</si>
  <si>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</si>
  <si>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</si>
  <si>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</si>
  <si>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</si>
  <si>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</si>
  <si>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</si>
  <si>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</si>
  <si>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</si>
  <si>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</si>
  <si>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</si>
  <si>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</si>
  <si>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</si>
  <si>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</si>
  <si>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</si>
  <si>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</si>
  <si>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</si>
  <si>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</si>
  <si>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</si>
  <si>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</si>
  <si>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</si>
  <si>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</si>
  <si>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</si>
  <si>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</si>
  <si>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</si>
  <si>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</si>
  <si>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</si>
  <si>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</si>
  <si>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</si>
  <si>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</si>
  <si>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</si>
  <si>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</si>
  <si>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</si>
  <si>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</si>
  <si>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</si>
  <si>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</si>
  <si>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</si>
  <si>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</si>
  <si>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</si>
  <si>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</si>
  <si>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</si>
  <si>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</si>
  <si>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女川町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</si>
  <si>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</si>
  <si>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</si>
  <si>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</si>
  <si>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</si>
  <si>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</si>
  <si>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</si>
  <si>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</si>
  <si>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</si>
  <si>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</si>
  <si>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</si>
  <si>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</si>
  <si>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事業廃止に向け、既存の管渠、人孔等は撤去、充填している。</t>
    <rPh sb="1" eb="3">
      <t>ジギョウ</t>
    </rPh>
    <rPh sb="3" eb="5">
      <t>ハイシ</t>
    </rPh>
    <rPh sb="6" eb="7">
      <t>ム</t>
    </rPh>
    <rPh sb="9" eb="11">
      <t>キゾン</t>
    </rPh>
    <rPh sb="12" eb="14">
      <t>カンキョ</t>
    </rPh>
    <rPh sb="15" eb="16">
      <t>ジン</t>
    </rPh>
    <rPh sb="16" eb="17">
      <t>コウ</t>
    </rPh>
    <rPh sb="17" eb="18">
      <t>ラ</t>
    </rPh>
    <rPh sb="19" eb="21">
      <t>テッキョ</t>
    </rPh>
    <rPh sb="22" eb="24">
      <t>ジュウテン</t>
    </rPh>
    <phoneticPr fontId="4"/>
  </si>
  <si>
    <t>　東日本大震災により施設が壊滅し、該当の区域も被災したため、漁業集落排水事業としての継続は断念し、復興造成宅地での浄化槽事業としての復興を図っている。
　平成28年度をもって漁業集落排水事業は廃止し、起債残高についても全額繰上償還した。</t>
    <rPh sb="100" eb="102">
      <t>キサイ</t>
    </rPh>
    <rPh sb="102" eb="104">
      <t>ザンダカ</t>
    </rPh>
    <rPh sb="109" eb="111">
      <t>ゼンガク</t>
    </rPh>
    <rPh sb="111" eb="113">
      <t>クリアゲ</t>
    </rPh>
    <rPh sb="113" eb="115">
      <t>ショウカン</t>
    </rPh>
    <phoneticPr fontId="4"/>
  </si>
  <si>
    <t>非設置</t>
    <rPh sb="0" eb="1">
      <t>ヒ</t>
    </rPh>
    <rPh sb="1" eb="3">
      <t>セッチ</t>
    </rPh>
    <phoneticPr fontId="4"/>
  </si>
  <si>
    <t>　対象地区が離半島地区であり、経費回収率等低い水準で推移してきた。　
　東日本大震災により施設が壊滅し、該当の区域も被災したため、漁業集落排水事業としての継続は断念し、復興造成宅地での浄化槽事業としての復興を図っている。
　平成28年度をもって漁業集落排水事業は廃止し、起債償還金についても全額繰上償還した。　
　収益的収支比率は100％となっているが、上記の理由により経費回収率は類似団体平均値を下回り前年度よりさらに減少している、汚水処理原価については類似団体平均値を上回り前年度より大きく増加している。</t>
    <rPh sb="1" eb="3">
      <t>タイショウ</t>
    </rPh>
    <rPh sb="3" eb="5">
      <t>チク</t>
    </rPh>
    <rPh sb="6" eb="7">
      <t>リ</t>
    </rPh>
    <rPh sb="7" eb="9">
      <t>ハントウ</t>
    </rPh>
    <rPh sb="9" eb="11">
      <t>チク</t>
    </rPh>
    <rPh sb="15" eb="17">
      <t>ケイヒ</t>
    </rPh>
    <rPh sb="17" eb="19">
      <t>カイシュウ</t>
    </rPh>
    <rPh sb="19" eb="20">
      <t>リツ</t>
    </rPh>
    <rPh sb="20" eb="21">
      <t>トウ</t>
    </rPh>
    <rPh sb="21" eb="22">
      <t>ヒク</t>
    </rPh>
    <rPh sb="23" eb="25">
      <t>スイジュン</t>
    </rPh>
    <rPh sb="26" eb="28">
      <t>スイイ</t>
    </rPh>
    <rPh sb="36" eb="37">
      <t>ヒガシ</t>
    </rPh>
    <rPh sb="37" eb="39">
      <t>ニホン</t>
    </rPh>
    <rPh sb="39" eb="42">
      <t>ダイシンサイ</t>
    </rPh>
    <rPh sb="45" eb="47">
      <t>シセツ</t>
    </rPh>
    <rPh sb="48" eb="50">
      <t>カイメツ</t>
    </rPh>
    <rPh sb="52" eb="54">
      <t>ガイトウ</t>
    </rPh>
    <rPh sb="55" eb="57">
      <t>クイキ</t>
    </rPh>
    <rPh sb="58" eb="60">
      <t>ヒサイ</t>
    </rPh>
    <rPh sb="65" eb="67">
      <t>ギョギョウ</t>
    </rPh>
    <rPh sb="67" eb="69">
      <t>シュウラク</t>
    </rPh>
    <rPh sb="69" eb="71">
      <t>ハイスイ</t>
    </rPh>
    <rPh sb="71" eb="73">
      <t>ジギョウ</t>
    </rPh>
    <rPh sb="77" eb="79">
      <t>ケイゾク</t>
    </rPh>
    <rPh sb="80" eb="82">
      <t>ダンネン</t>
    </rPh>
    <rPh sb="84" eb="86">
      <t>フッコウ</t>
    </rPh>
    <rPh sb="86" eb="88">
      <t>ゾウセイ</t>
    </rPh>
    <rPh sb="88" eb="90">
      <t>タクチ</t>
    </rPh>
    <rPh sb="92" eb="95">
      <t>ジョウカソウ</t>
    </rPh>
    <rPh sb="95" eb="97">
      <t>ジギョウ</t>
    </rPh>
    <rPh sb="101" eb="103">
      <t>フッコウ</t>
    </rPh>
    <rPh sb="104" eb="105">
      <t>ハカ</t>
    </rPh>
    <rPh sb="112" eb="114">
      <t>ヘイセイ</t>
    </rPh>
    <rPh sb="116" eb="118">
      <t>ネンド</t>
    </rPh>
    <rPh sb="122" eb="124">
      <t>ギョギョウ</t>
    </rPh>
    <rPh sb="124" eb="126">
      <t>シュウラク</t>
    </rPh>
    <rPh sb="126" eb="128">
      <t>ハイスイ</t>
    </rPh>
    <rPh sb="128" eb="130">
      <t>ジギョウ</t>
    </rPh>
    <rPh sb="131" eb="133">
      <t>ハイシ</t>
    </rPh>
    <rPh sb="135" eb="137">
      <t>キサイ</t>
    </rPh>
    <rPh sb="137" eb="139">
      <t>ショウカン</t>
    </rPh>
    <rPh sb="139" eb="140">
      <t>キン</t>
    </rPh>
    <rPh sb="145" eb="147">
      <t>ゼンガク</t>
    </rPh>
    <rPh sb="147" eb="149">
      <t>クリアゲ</t>
    </rPh>
    <rPh sb="149" eb="151">
      <t>ショウカン</t>
    </rPh>
    <rPh sb="157" eb="160">
      <t>シュウエキテキ</t>
    </rPh>
    <rPh sb="160" eb="162">
      <t>シュウシ</t>
    </rPh>
    <rPh sb="162" eb="164">
      <t>ヒリツ</t>
    </rPh>
    <rPh sb="177" eb="179">
      <t>ジョウキ</t>
    </rPh>
    <rPh sb="180" eb="182">
      <t>リユウ</t>
    </rPh>
    <rPh sb="185" eb="187">
      <t>ケイヒ</t>
    </rPh>
    <rPh sb="187" eb="189">
      <t>カイシュウ</t>
    </rPh>
    <rPh sb="189" eb="190">
      <t>リツ</t>
    </rPh>
    <rPh sb="191" eb="193">
      <t>ルイジ</t>
    </rPh>
    <rPh sb="193" eb="195">
      <t>ダンタイ</t>
    </rPh>
    <rPh sb="195" eb="198">
      <t>ヘイキンチ</t>
    </rPh>
    <rPh sb="199" eb="201">
      <t>シタマワ</t>
    </rPh>
    <rPh sb="202" eb="204">
      <t>ゼンネン</t>
    </rPh>
    <rPh sb="204" eb="205">
      <t>ド</t>
    </rPh>
    <rPh sb="210" eb="212">
      <t>ゲンショウ</t>
    </rPh>
    <rPh sb="217" eb="219">
      <t>オスイ</t>
    </rPh>
    <rPh sb="219" eb="221">
      <t>ショリ</t>
    </rPh>
    <rPh sb="221" eb="223">
      <t>ゲンカ</t>
    </rPh>
    <rPh sb="228" eb="230">
      <t>ルイジ</t>
    </rPh>
    <rPh sb="230" eb="232">
      <t>ダンタイ</t>
    </rPh>
    <rPh sb="232" eb="235">
      <t>ヘイキンチ</t>
    </rPh>
    <rPh sb="236" eb="238">
      <t>ウワマワ</t>
    </rPh>
    <rPh sb="239" eb="241">
      <t>ゼンネン</t>
    </rPh>
    <rPh sb="241" eb="242">
      <t>ド</t>
    </rPh>
    <rPh sb="244" eb="245">
      <t>オオ</t>
    </rPh>
    <rPh sb="247" eb="24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</si>
</sst>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070464"/>
        <c:axId val="113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13070464"/>
        <c:axId val="113072384"/>
      </c:lineChart>
      <c:dateAx>
        <c:axId val="113070464"/>
        <c:scaling>
          <c:orientation val="minMax"/>
        </c:scaling>
        <c:delete val="1"/>
        <c:axPos val="b"/>
        <c:numFmt formatCode="ge" sourceLinked="1"/>
        <c:majorTickMark val="none"/>
        <c:minorTickMark val="none"/>
        <c:tickLblPos val="none"/>
        <c:crossAx val="113072384"/>
        <c:crosses val="autoZero"/>
        <c:auto val="1"/>
        <c:lblOffset val="100"/>
        <c:baseTimeUnit val="years"/>
      </c:dateAx>
      <c:valAx>
        <c:axId val="113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c:v>
                </c:pt>
                <c:pt idx="1">
                  <c:v>30</c:v>
                </c:pt>
                <c:pt idx="2">
                  <c:v>30</c:v>
                </c:pt>
                <c:pt idx="3">
                  <c:v>30</c:v>
                </c:pt>
                <c:pt idx="4">
                  <c:v>30</c:v>
                </c:pt>
              </c:numCache>
            </c:numRef>
          </c:val>
        </c:ser>
        <c:dLbls>
          <c:showLegendKey val="0"/>
          <c:showVal val="0"/>
          <c:showCatName val="0"/>
          <c:showSerName val="0"/>
          <c:showPercent val="0"/>
          <c:showBubbleSize val="0"/>
        </c:dLbls>
        <c:gapWidth val="150"/>
        <c:axId val="114737920"/>
        <c:axId val="1147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14737920"/>
        <c:axId val="114739840"/>
      </c:lineChart>
      <c:dateAx>
        <c:axId val="114737920"/>
        <c:scaling>
          <c:orientation val="minMax"/>
        </c:scaling>
        <c:delete val="1"/>
        <c:axPos val="b"/>
        <c:numFmt formatCode="ge" sourceLinked="1"/>
        <c:majorTickMark val="none"/>
        <c:minorTickMark val="none"/>
        <c:tickLblPos val="none"/>
        <c:crossAx val="114739840"/>
        <c:crosses val="autoZero"/>
        <c:auto val="1"/>
        <c:lblOffset val="100"/>
        <c:baseTimeUnit val="years"/>
      </c:dateAx>
      <c:valAx>
        <c:axId val="1147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17.91</c:v>
                </c:pt>
                <c:pt idx="1">
                  <c:v>19.43</c:v>
                </c:pt>
                <c:pt idx="2">
                  <c:v>21.05</c:v>
                </c:pt>
                <c:pt idx="3">
                  <c:v>21.8</c:v>
                </c:pt>
                <c:pt idx="4">
                  <c:v>22.54</c:v>
                </c:pt>
              </c:numCache>
            </c:numRef>
          </c:val>
        </c:ser>
        <c:dLbls>
          <c:showLegendKey val="0"/>
          <c:showVal val="0"/>
          <c:showCatName val="0"/>
          <c:showSerName val="0"/>
          <c:showPercent val="0"/>
          <c:showBubbleSize val="0"/>
        </c:dLbls>
        <c:gapWidth val="150"/>
        <c:axId val="114778496"/>
        <c:axId val="114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114778496"/>
        <c:axId val="114780416"/>
      </c:lineChart>
      <c:dateAx>
        <c:axId val="114778496"/>
        <c:scaling>
          <c:orientation val="minMax"/>
        </c:scaling>
        <c:delete val="1"/>
        <c:axPos val="b"/>
        <c:numFmt formatCode="ge" sourceLinked="1"/>
        <c:majorTickMark val="none"/>
        <c:minorTickMark val="none"/>
        <c:tickLblPos val="none"/>
        <c:crossAx val="114780416"/>
        <c:crosses val="autoZero"/>
        <c:auto val="1"/>
        <c:lblOffset val="100"/>
        <c:baseTimeUnit val="years"/>
      </c:dateAx>
      <c:valAx>
        <c:axId val="114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100.07</c:v>
                </c:pt>
                <c:pt idx="1">
                  <c:v>100.04</c:v>
                </c:pt>
                <c:pt idx="2">
                  <c:v>100.01</c:v>
                </c:pt>
                <c:pt idx="3">
                  <c:v>100</c:v>
                </c:pt>
                <c:pt idx="4">
                  <c:v>100</c:v>
                </c:pt>
              </c:numCache>
            </c:numRef>
          </c:val>
        </c:ser>
        <c:dLbls>
          <c:showLegendKey val="0"/>
          <c:showVal val="0"/>
          <c:showCatName val="0"/>
          <c:showSerName val="0"/>
          <c:showPercent val="0"/>
          <c:showBubbleSize val="0"/>
        </c:dLbls>
        <c:gapWidth val="150"/>
        <c:axId val="113106944"/>
        <c:axId val="1131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06944"/>
        <c:axId val="113108864"/>
      </c:lineChart>
      <c:dateAx>
        <c:axId val="113106944"/>
        <c:scaling>
          <c:orientation val="minMax"/>
        </c:scaling>
        <c:delete val="1"/>
        <c:axPos val="b"/>
        <c:numFmt formatCode="ge" sourceLinked="1"/>
        <c:majorTickMark val="none"/>
        <c:minorTickMark val="none"/>
        <c:tickLblPos val="none"/>
        <c:crossAx val="113108864"/>
        <c:crosses val="autoZero"/>
        <c:auto val="1"/>
        <c:lblOffset val="100"/>
        <c:baseTimeUnit val="years"/>
      </c:dateAx>
      <c:valAx>
        <c:axId val="1131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84128"/>
        <c:axId val="1131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84128"/>
        <c:axId val="113190400"/>
      </c:lineChart>
      <c:dateAx>
        <c:axId val="113184128"/>
        <c:scaling>
          <c:orientation val="minMax"/>
        </c:scaling>
        <c:delete val="1"/>
        <c:axPos val="b"/>
        <c:numFmt formatCode="ge" sourceLinked="1"/>
        <c:majorTickMark val="none"/>
        <c:minorTickMark val="none"/>
        <c:tickLblPos val="none"/>
        <c:crossAx val="113190400"/>
        <c:crosses val="autoZero"/>
        <c:auto val="1"/>
        <c:lblOffset val="100"/>
        <c:baseTimeUnit val="years"/>
      </c:dateAx>
      <c:valAx>
        <c:axId val="1131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12416"/>
        <c:axId val="113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12416"/>
        <c:axId val="113214592"/>
      </c:lineChart>
      <c:dateAx>
        <c:axId val="113212416"/>
        <c:scaling>
          <c:orientation val="minMax"/>
        </c:scaling>
        <c:delete val="1"/>
        <c:axPos val="b"/>
        <c:numFmt formatCode="ge" sourceLinked="1"/>
        <c:majorTickMark val="none"/>
        <c:minorTickMark val="none"/>
        <c:tickLblPos val="none"/>
        <c:crossAx val="113214592"/>
        <c:crosses val="autoZero"/>
        <c:auto val="1"/>
        <c:lblOffset val="100"/>
        <c:baseTimeUnit val="years"/>
      </c:dateAx>
      <c:valAx>
        <c:axId val="113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57088"/>
        <c:axId val="113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57088"/>
        <c:axId val="113263360"/>
      </c:lineChart>
      <c:dateAx>
        <c:axId val="113257088"/>
        <c:scaling>
          <c:orientation val="minMax"/>
        </c:scaling>
        <c:delete val="1"/>
        <c:axPos val="b"/>
        <c:numFmt formatCode="ge" sourceLinked="1"/>
        <c:majorTickMark val="none"/>
        <c:minorTickMark val="none"/>
        <c:tickLblPos val="none"/>
        <c:crossAx val="113263360"/>
        <c:crosses val="autoZero"/>
        <c:auto val="1"/>
        <c:lblOffset val="100"/>
        <c:baseTimeUnit val="years"/>
      </c:dateAx>
      <c:valAx>
        <c:axId val="113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624768"/>
        <c:axId val="114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624768"/>
        <c:axId val="114635136"/>
      </c:lineChart>
      <c:dateAx>
        <c:axId val="114624768"/>
        <c:scaling>
          <c:orientation val="minMax"/>
        </c:scaling>
        <c:delete val="1"/>
        <c:axPos val="b"/>
        <c:numFmt formatCode="ge" sourceLinked="1"/>
        <c:majorTickMark val="none"/>
        <c:minorTickMark val="none"/>
        <c:tickLblPos val="none"/>
        <c:crossAx val="114635136"/>
        <c:crosses val="autoZero"/>
        <c:auto val="1"/>
        <c:lblOffset val="100"/>
        <c:baseTimeUnit val="years"/>
      </c:dateAx>
      <c:valAx>
        <c:axId val="114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27362.17</c:v>
                </c:pt>
                <c:pt idx="1">
                  <c:v>20962.82</c:v>
                </c:pt>
                <c:pt idx="2">
                  <c:v>21117.59</c:v>
                </c:pt>
                <c:pt idx="3">
                  <c:v>11332.74</c:v>
                </c:pt>
                <c:pt idx="4" formatCode="#,##0.00;&quot;△&quot;#,##0.00">
                  <c:v>0</c:v>
                </c:pt>
              </c:numCache>
            </c:numRef>
          </c:val>
        </c:ser>
        <c:dLbls>
          <c:showLegendKey val="0"/>
          <c:showVal val="0"/>
          <c:showCatName val="0"/>
          <c:showSerName val="0"/>
          <c:showPercent val="0"/>
          <c:showBubbleSize val="0"/>
        </c:dLbls>
        <c:gapWidth val="150"/>
        <c:axId val="114661248"/>
        <c:axId val="1146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114661248"/>
        <c:axId val="114667520"/>
      </c:lineChart>
      <c:dateAx>
        <c:axId val="114661248"/>
        <c:scaling>
          <c:orientation val="minMax"/>
        </c:scaling>
        <c:delete val="1"/>
        <c:axPos val="b"/>
        <c:numFmt formatCode="ge" sourceLinked="1"/>
        <c:majorTickMark val="none"/>
        <c:minorTickMark val="none"/>
        <c:tickLblPos val="none"/>
        <c:crossAx val="114667520"/>
        <c:crosses val="autoZero"/>
        <c:auto val="1"/>
        <c:lblOffset val="100"/>
        <c:baseTimeUnit val="years"/>
      </c:dateAx>
      <c:valAx>
        <c:axId val="1146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8.2799999999999994</c:v>
                </c:pt>
                <c:pt idx="1">
                  <c:v>10.199999999999999</c:v>
                </c:pt>
                <c:pt idx="2">
                  <c:v>10.43</c:v>
                </c:pt>
                <c:pt idx="3">
                  <c:v>10.08</c:v>
                </c:pt>
                <c:pt idx="4">
                  <c:v>1.93</c:v>
                </c:pt>
              </c:numCache>
            </c:numRef>
          </c:val>
        </c:ser>
        <c:dLbls>
          <c:showLegendKey val="0"/>
          <c:showVal val="0"/>
          <c:showCatName val="0"/>
          <c:showSerName val="0"/>
          <c:showPercent val="0"/>
          <c:showBubbleSize val="0"/>
        </c:dLbls>
        <c:gapWidth val="150"/>
        <c:axId val="114677248"/>
        <c:axId val="1146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114677248"/>
        <c:axId val="114679168"/>
      </c:lineChart>
      <c:dateAx>
        <c:axId val="114677248"/>
        <c:scaling>
          <c:orientation val="minMax"/>
        </c:scaling>
        <c:delete val="1"/>
        <c:axPos val="b"/>
        <c:numFmt formatCode="ge" sourceLinked="1"/>
        <c:majorTickMark val="none"/>
        <c:minorTickMark val="none"/>
        <c:tickLblPos val="none"/>
        <c:crossAx val="114679168"/>
        <c:crosses val="autoZero"/>
        <c:auto val="1"/>
        <c:lblOffset val="100"/>
        <c:baseTimeUnit val="years"/>
      </c:dateAx>
      <c:valAx>
        <c:axId val="1146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2379.16</c:v>
                </c:pt>
                <c:pt idx="1">
                  <c:v>1887.85</c:v>
                </c:pt>
                <c:pt idx="2">
                  <c:v>1923.77</c:v>
                </c:pt>
                <c:pt idx="3">
                  <c:v>1994.6</c:v>
                </c:pt>
                <c:pt idx="4">
                  <c:v>10364.209999999999</c:v>
                </c:pt>
              </c:numCache>
            </c:numRef>
          </c:val>
        </c:ser>
        <c:dLbls>
          <c:showLegendKey val="0"/>
          <c:showVal val="0"/>
          <c:showCatName val="0"/>
          <c:showSerName val="0"/>
          <c:showPercent val="0"/>
          <c:showBubbleSize val="0"/>
        </c:dLbls>
        <c:gapWidth val="150"/>
        <c:axId val="114701440"/>
        <c:axId val="1147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114701440"/>
        <c:axId val="114703360"/>
      </c:lineChart>
      <c:dateAx>
        <c:axId val="114701440"/>
        <c:scaling>
          <c:orientation val="minMax"/>
        </c:scaling>
        <c:delete val="1"/>
        <c:axPos val="b"/>
        <c:numFmt formatCode="ge" sourceLinked="1"/>
        <c:majorTickMark val="none"/>
        <c:minorTickMark val="none"/>
        <c:tickLblPos val="none"/>
        <c:crossAx val="114703360"/>
        <c:crosses val="autoZero"/>
        <c:auto val="1"/>
        <c:lblOffset val="100"/>
        <c:baseTimeUnit val="years"/>
      </c:dateAx>
      <c:valAx>
        <c:axId val="1147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女川町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83" t="s">
        <v>124</v>
      </c>
      <c r="AE8" s="83"/>
      <c r="AF8" s="83"/>
      <c r="AG8" s="83"/>
      <c r="AH8" s="83"/>
      <c r="AI8" s="83"/>
      <c r="AJ8" s="83"/>
      <c r="AK8" s="4"/>
      <c r="AL8" s="49">
        <f>データ!S6</f>
        <v>6735</v>
      </c>
      <c r="AM8" s="49"/>
      <c r="AN8" s="49"/>
      <c r="AO8" s="49"/>
      <c r="AP8" s="49"/>
      <c r="AQ8" s="49"/>
      <c r="AR8" s="49"/>
      <c r="AS8" s="49"/>
      <c r="AT8" s="45">
        <f>データ!T6</f>
        <v>65.349999999999994</v>
      </c>
      <c r="AU8" s="45"/>
      <c r="AV8" s="45"/>
      <c r="AW8" s="45"/>
      <c r="AX8" s="45"/>
      <c r="AY8" s="45"/>
      <c r="AZ8" s="45"/>
      <c r="BA8" s="45"/>
      <c r="BB8" s="45">
        <f>データ!U6</f>
        <v>103.06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3.19</v>
      </c>
      <c r="Q10" s="45"/>
      <c r="R10" s="45"/>
      <c r="S10" s="45"/>
      <c r="T10" s="45"/>
      <c r="U10" s="45"/>
      <c r="V10" s="45"/>
      <c r="W10" s="45">
        <f>データ!Q6</f>
        <v>100</v>
      </c>
      <c r="X10" s="45"/>
      <c r="Y10" s="45"/>
      <c r="Z10" s="45"/>
      <c r="AA10" s="45"/>
      <c r="AB10" s="45"/>
      <c r="AC10" s="45"/>
      <c r="AD10" s="49">
        <f>データ!R6</f>
        <v>3456</v>
      </c>
      <c r="AE10" s="49"/>
      <c r="AF10" s="49"/>
      <c r="AG10" s="49"/>
      <c r="AH10" s="49"/>
      <c r="AI10" s="49"/>
      <c r="AJ10" s="49"/>
      <c r="AK10" s="2"/>
      <c r="AL10" s="49">
        <f>データ!V6</f>
        <v>213</v>
      </c>
      <c r="AM10" s="49"/>
      <c r="AN10" s="49"/>
      <c r="AO10" s="49"/>
      <c r="AP10" s="49"/>
      <c r="AQ10" s="49"/>
      <c r="AR10" s="49"/>
      <c r="AS10" s="49"/>
      <c r="AT10" s="45">
        <f>データ!W6</f>
        <v>0.04</v>
      </c>
      <c r="AU10" s="45"/>
      <c r="AV10" s="45"/>
      <c r="AW10" s="45"/>
      <c r="AX10" s="45"/>
      <c r="AY10" s="45"/>
      <c r="AZ10" s="45"/>
      <c r="BA10" s="45"/>
      <c r="BB10" s="45">
        <f>データ!X6</f>
        <v>5325</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125</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45811</v>
      </c>
      <c r="D6" s="33">
        <f t="shared" si="3"/>
        <v>47</v>
      </c>
      <c r="E6" s="33">
        <f t="shared" si="3"/>
        <v>17</v>
      </c>
      <c r="F6" s="33">
        <f t="shared" si="3"/>
        <v>6</v>
      </c>
      <c r="G6" s="33">
        <f t="shared" si="3"/>
        <v>0</v>
      </c>
      <c r="H6" s="33" t="str">
        <f t="shared" si="3"/>
        <v>宮城県　女川町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3.19</v>
      </c>
      <c r="Q6" s="34">
        <f t="shared" si="3"/>
        <v>100</v>
      </c>
      <c r="R6" s="34">
        <f t="shared" si="3"/>
        <v>3456</v>
      </c>
      <c r="S6" s="34">
        <f t="shared" si="3"/>
        <v>6735</v>
      </c>
      <c r="T6" s="34">
        <f t="shared" si="3"/>
        <v>65.349999999999994</v>
      </c>
      <c r="U6" s="34">
        <f t="shared" si="3"/>
        <v>103.06</v>
      </c>
      <c r="V6" s="34">
        <f t="shared" si="3"/>
        <v>213</v>
      </c>
      <c r="W6" s="34">
        <f t="shared" si="3"/>
        <v>0.04</v>
      </c>
      <c r="X6" s="34">
        <f t="shared" si="3"/>
        <v>5325</v>
      </c>
      <c r="Y6" s="35">
        <f>IF(Y7="",NA(),Y7)</f>
        <v>100.07</v>
      </c>
      <c r="Z6" s="35">
        <f t="shared" ref="Z6:AH6" si="4">IF(Z7="",NA(),Z7)</f>
        <v>100.04</v>
      </c>
      <c r="AA6" s="35">
        <f t="shared" si="4"/>
        <v>100.01</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27362.17</v>
      </c>
      <c r="BG6" s="35">
        <f t="shared" ref="BG6:BO6" si="7">IF(BG7="",NA(),BG7)</f>
        <v>20962.82</v>
      </c>
      <c r="BH6" s="35">
        <f t="shared" si="7"/>
        <v>21117.59</v>
      </c>
      <c r="BI6" s="35">
        <f t="shared" si="7"/>
        <v>11332.74</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8.2799999999999994</v>
      </c>
      <c r="BR6" s="35">
        <f t="shared" ref="BR6:BZ6" si="8">IF(BR7="",NA(),BR7)</f>
        <v>10.199999999999999</v>
      </c>
      <c r="BS6" s="35">
        <f t="shared" si="8"/>
        <v>10.43</v>
      </c>
      <c r="BT6" s="35">
        <f t="shared" si="8"/>
        <v>10.08</v>
      </c>
      <c r="BU6" s="35">
        <f t="shared" si="8"/>
        <v>1.93</v>
      </c>
      <c r="BV6" s="35">
        <f t="shared" si="8"/>
        <v>37.92</v>
      </c>
      <c r="BW6" s="35">
        <f t="shared" si="8"/>
        <v>35.049999999999997</v>
      </c>
      <c r="BX6" s="35">
        <f t="shared" si="8"/>
        <v>33.86</v>
      </c>
      <c r="BY6" s="35">
        <f t="shared" si="8"/>
        <v>33.58</v>
      </c>
      <c r="BZ6" s="35">
        <f t="shared" si="8"/>
        <v>34.51</v>
      </c>
      <c r="CA6" s="34" t="str">
        <f>IF(CA7="","",IF(CA7="-","【-】","【"&amp;SUBSTITUTE(TEXT(CA7,"#,##0.00"),"-","△")&amp;"】"))</f>
        <v>【45.38】</v>
      </c>
      <c r="CB6" s="35">
        <f>IF(CB7="",NA(),CB7)</f>
        <v>2379.16</v>
      </c>
      <c r="CC6" s="35">
        <f t="shared" ref="CC6:CK6" si="9">IF(CC7="",NA(),CC7)</f>
        <v>1887.85</v>
      </c>
      <c r="CD6" s="35">
        <f t="shared" si="9"/>
        <v>1923.77</v>
      </c>
      <c r="CE6" s="35">
        <f t="shared" si="9"/>
        <v>1994.6</v>
      </c>
      <c r="CF6" s="35">
        <f t="shared" si="9"/>
        <v>10364.209999999999</v>
      </c>
      <c r="CG6" s="35">
        <f t="shared" si="9"/>
        <v>438.71</v>
      </c>
      <c r="CH6" s="35">
        <f t="shared" si="9"/>
        <v>463.38</v>
      </c>
      <c r="CI6" s="35">
        <f t="shared" si="9"/>
        <v>510.15</v>
      </c>
      <c r="CJ6" s="35">
        <f t="shared" si="9"/>
        <v>514.39</v>
      </c>
      <c r="CK6" s="35">
        <f t="shared" si="9"/>
        <v>476.11</v>
      </c>
      <c r="CL6" s="34" t="str">
        <f>IF(CL7="","",IF(CL7="-","【-】","【"&amp;SUBSTITUTE(TEXT(CL7,"#,##0.00"),"-","△")&amp;"】"))</f>
        <v>【377.04】</v>
      </c>
      <c r="CM6" s="35">
        <f>IF(CM7="",NA(),CM7)</f>
        <v>30</v>
      </c>
      <c r="CN6" s="35">
        <f t="shared" ref="CN6:CV6" si="10">IF(CN7="",NA(),CN7)</f>
        <v>30</v>
      </c>
      <c r="CO6" s="35">
        <f t="shared" si="10"/>
        <v>30</v>
      </c>
      <c r="CP6" s="35">
        <f t="shared" si="10"/>
        <v>30</v>
      </c>
      <c r="CQ6" s="35">
        <f t="shared" si="10"/>
        <v>30</v>
      </c>
      <c r="CR6" s="35">
        <f t="shared" si="10"/>
        <v>33.81</v>
      </c>
      <c r="CS6" s="35">
        <f t="shared" si="10"/>
        <v>31.37</v>
      </c>
      <c r="CT6" s="35">
        <f t="shared" si="10"/>
        <v>29.86</v>
      </c>
      <c r="CU6" s="35">
        <f t="shared" si="10"/>
        <v>29.28</v>
      </c>
      <c r="CV6" s="35">
        <f t="shared" si="10"/>
        <v>29.4</v>
      </c>
      <c r="CW6" s="34" t="str">
        <f>IF(CW7="","",IF(CW7="-","【-】","【"&amp;SUBSTITUTE(TEXT(CW7,"#,##0.00"),"-","△")&amp;"】"))</f>
        <v>【34.15】</v>
      </c>
      <c r="CX6" s="35">
        <f>IF(CX7="",NA(),CX7)</f>
        <v>17.91</v>
      </c>
      <c r="CY6" s="35">
        <f t="shared" ref="CY6:DG6" si="11">IF(CY7="",NA(),CY7)</f>
        <v>19.43</v>
      </c>
      <c r="CZ6" s="35">
        <f t="shared" si="11"/>
        <v>21.05</v>
      </c>
      <c r="DA6" s="35">
        <f t="shared" si="11"/>
        <v>21.8</v>
      </c>
      <c r="DB6" s="35">
        <f t="shared" si="11"/>
        <v>22.54</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45811</v>
      </c>
      <c r="D7" s="37">
        <v>47</v>
      </c>
      <c r="E7" s="37">
        <v>17</v>
      </c>
      <c r="F7" s="37">
        <v>6</v>
      </c>
      <c r="G7" s="37">
        <v>0</v>
      </c>
      <c r="H7" s="37" t="s">
        <v>110</v>
      </c>
      <c r="I7" s="37" t="s">
        <v>111</v>
      </c>
      <c r="J7" s="37" t="s">
        <v>112</v>
      </c>
      <c r="K7" s="37" t="s">
        <v>113</v>
      </c>
      <c r="L7" s="37" t="s">
        <v>114</v>
      </c>
      <c r="M7" s="37"/>
      <c r="N7" s="38" t="s">
        <v>115</v>
      </c>
      <c r="O7" s="38" t="s">
        <v>116</v>
      </c>
      <c r="P7" s="38">
        <v>3.19</v>
      </c>
      <c r="Q7" s="38">
        <v>100</v>
      </c>
      <c r="R7" s="38">
        <v>3456</v>
      </c>
      <c r="S7" s="38">
        <v>6735</v>
      </c>
      <c r="T7" s="38">
        <v>65.349999999999994</v>
      </c>
      <c r="U7" s="38">
        <v>103.06</v>
      </c>
      <c r="V7" s="38">
        <v>213</v>
      </c>
      <c r="W7" s="38">
        <v>0.04</v>
      </c>
      <c r="X7" s="38">
        <v>5325</v>
      </c>
      <c r="Y7" s="38">
        <v>100.07</v>
      </c>
      <c r="Z7" s="38">
        <v>100.04</v>
      </c>
      <c r="AA7" s="38">
        <v>100.01</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27362.17</v>
      </c>
      <c r="BG7" s="38">
        <v>20962.82</v>
      </c>
      <c r="BH7" s="38">
        <v>21117.59</v>
      </c>
      <c r="BI7" s="38">
        <v>11332.74</v>
      </c>
      <c r="BJ7" s="38">
        <v>0</v>
      </c>
      <c r="BK7" s="38">
        <v>1665.33</v>
      </c>
      <c r="BL7" s="38">
        <v>1716.47</v>
      </c>
      <c r="BM7" s="38">
        <v>1741.94</v>
      </c>
      <c r="BN7" s="38">
        <v>1451.54</v>
      </c>
      <c r="BO7" s="38">
        <v>1700.42</v>
      </c>
      <c r="BP7" s="38">
        <v>985.48</v>
      </c>
      <c r="BQ7" s="38">
        <v>8.2799999999999994</v>
      </c>
      <c r="BR7" s="38">
        <v>10.199999999999999</v>
      </c>
      <c r="BS7" s="38">
        <v>10.43</v>
      </c>
      <c r="BT7" s="38">
        <v>10.08</v>
      </c>
      <c r="BU7" s="38">
        <v>1.93</v>
      </c>
      <c r="BV7" s="38">
        <v>37.92</v>
      </c>
      <c r="BW7" s="38">
        <v>35.049999999999997</v>
      </c>
      <c r="BX7" s="38">
        <v>33.86</v>
      </c>
      <c r="BY7" s="38">
        <v>33.58</v>
      </c>
      <c r="BZ7" s="38">
        <v>34.51</v>
      </c>
      <c r="CA7" s="38">
        <v>45.38</v>
      </c>
      <c r="CB7" s="38">
        <v>2379.16</v>
      </c>
      <c r="CC7" s="38">
        <v>1887.85</v>
      </c>
      <c r="CD7" s="38">
        <v>1923.77</v>
      </c>
      <c r="CE7" s="38">
        <v>1994.6</v>
      </c>
      <c r="CF7" s="38">
        <v>10364.209999999999</v>
      </c>
      <c r="CG7" s="38">
        <v>438.71</v>
      </c>
      <c r="CH7" s="38">
        <v>463.38</v>
      </c>
      <c r="CI7" s="38">
        <v>510.15</v>
      </c>
      <c r="CJ7" s="38">
        <v>514.39</v>
      </c>
      <c r="CK7" s="38">
        <v>476.11</v>
      </c>
      <c r="CL7" s="38">
        <v>377.04</v>
      </c>
      <c r="CM7" s="38">
        <v>30</v>
      </c>
      <c r="CN7" s="38">
        <v>30</v>
      </c>
      <c r="CO7" s="38">
        <v>30</v>
      </c>
      <c r="CP7" s="38">
        <v>30</v>
      </c>
      <c r="CQ7" s="38">
        <v>30</v>
      </c>
      <c r="CR7" s="38">
        <v>33.81</v>
      </c>
      <c r="CS7" s="38">
        <v>31.37</v>
      </c>
      <c r="CT7" s="38">
        <v>29.86</v>
      </c>
      <c r="CU7" s="38">
        <v>29.28</v>
      </c>
      <c r="CV7" s="38">
        <v>29.4</v>
      </c>
      <c r="CW7" s="38">
        <v>34.15</v>
      </c>
      <c r="CX7" s="38">
        <v>17.91</v>
      </c>
      <c r="CY7" s="38">
        <v>19.43</v>
      </c>
      <c r="CZ7" s="38">
        <v>21.05</v>
      </c>
      <c r="DA7" s="38">
        <v>21.8</v>
      </c>
      <c r="DB7" s="38">
        <v>22.54</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2018-02-14T01:12:03Z</cp:lastPrinted>
  <dcterms:created xsi:type="dcterms:W3CDTF">2017-12-25T02:35:26Z</dcterms:created>
  <dcterms:modified xsi:type="dcterms:W3CDTF">2018-02-19T05:00:29Z</dcterms:modified>
  <cp:category/>
</cp:coreProperties>
</file>