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上下水道課\下水\経理担当\回答文書\H29\市町村課・財政課\経営分析\27 大和町\"/>
    </mc:Choice>
  </mc:AlternateContent>
  <workbookProtection workbookPassword="B319" lockStructure="1"/>
  <bookViews>
    <workbookView xWindow="0" yWindow="0" windowWidth="20490" windowHeight="771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<sst xmlns="http://schemas.openxmlformats.org/spreadsheetml/2006/main" count="240" uniqueCount="125">
  <si>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</si>
  <si>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</si>
  <si>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</si>
  <si>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</si>
  <si>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</si>
  <si>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</si>
  <si>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</si>
  <si>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</si>
  <si>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</si>
  <si>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</si>
  <si>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</si>
  <si>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</si>
  <si>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</si>
  <si>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</si>
  <si>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</si>
  <si>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</si>
  <si>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</si>
  <si>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</si>
  <si>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</si>
  <si>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</si>
  <si>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</si>
  <si>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</si>
  <si>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</si>
  <si>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</si>
  <si>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</si>
  <si>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</si>
  <si>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</si>
  <si>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</si>
  <si>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</si>
  <si>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</si>
  <si>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</si>
  <si>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</si>
  <si>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</si>
  <si>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</si>
  <si>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</si>
  <si>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</si>
  <si>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</si>
  <si>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</si>
  <si>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</si>
  <si>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</si>
  <si>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</si>
  <si>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</si>
  <si>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</si>
  <si>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</si>
  <si>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</si>
  <si>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</si>
  <si>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</si>
  <si>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</si>
  <si>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</si>
  <si>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</si>
  <si>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</si>
  <si>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</si>
  <si>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</si>
  <si>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</si>
  <si>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</si>
  <si>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</si>
  <si>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</si>
  <si>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</si>
  <si>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</si>
  <si>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</si>
  <si>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</si>
  <si>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</si>
  <si>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</si>
  <si>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</si>
  <si>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</si>
  <si>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</si>
  <si>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</si>
  <si>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</si>
  <si>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</si>
  <si>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</si>
  <si>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</si>
  <si>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</si>
  <si>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</si>
  <si>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</si>
  <si>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</si>
  <si>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</si>
  <si>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</si>
  <si>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</si>
  <si>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</si>
  <si>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</si>
  <si>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</si>
  <si>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</si>
  <si>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</si>
  <si>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</si>
  <si>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</si>
  <si>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</si>
  <si>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</si>
  <si>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</si>
  <si>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</si>
  <si>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</si>
  <si>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</si>
  <si>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</si>
  <si>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</si>
  <si>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</si>
  <si>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</si>
  <si>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</si>
  <si>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</si>
  <si>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</si>
  <si>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</si>
  <si>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</si>
  <si>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</si>
  <si>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</si>
  <si>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</si>
  <si>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</si>
  <si>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</si>
  <si>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</si>
  <si>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</si>
  <si>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</si>
  <si>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</si>
  <si>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宮城県　大和町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</si>
  <si>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</si>
  <si>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</si>
  <si>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</si>
  <si>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</si>
  <si>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</si>
  <si>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</si>
  <si>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</si>
  <si>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</si>
  <si>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</si>
  <si>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</si>
  <si>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</si>
  <si>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農業集落排水事業は、法非適用のため、①有形固定資産減価償却率、②管渠老朽化率は該当数値がありません。
　当事業は、平成１８年度から供用を開始し、まだ年数の経過が少ないことから、当面は、管渠の更新は発生しない見込です。</t>
    <rPh sb="42" eb="44">
      <t>スウチ</t>
    </rPh>
    <rPh sb="96" eb="98">
      <t>コウシン</t>
    </rPh>
    <phoneticPr fontId="4"/>
  </si>
  <si>
    <t xml:space="preserve">　農業集落排水事業については、処理区域内密度が低く、人口減少に伴い、収入の減少が予測されます。
　今後においても、一般会計繰入金に依存する収支状況が見込まれるため、今後、公共下水道へ統合を検討しております。
</t>
    <rPh sb="1" eb="3">
      <t>ノウギョウ</t>
    </rPh>
    <rPh sb="3" eb="5">
      <t>シュウラク</t>
    </rPh>
    <rPh sb="5" eb="7">
      <t>ハイスイ</t>
    </rPh>
    <rPh sb="7" eb="9">
      <t>ジギョウ</t>
    </rPh>
    <rPh sb="15" eb="17">
      <t>ショリ</t>
    </rPh>
    <rPh sb="17" eb="20">
      <t>クイキナイ</t>
    </rPh>
    <rPh sb="20" eb="22">
      <t>ミツド</t>
    </rPh>
    <rPh sb="23" eb="24">
      <t>ヒク</t>
    </rPh>
    <rPh sb="26" eb="28">
      <t>ジンコウ</t>
    </rPh>
    <rPh sb="28" eb="30">
      <t>ゲンショウ</t>
    </rPh>
    <rPh sb="31" eb="32">
      <t>トモナ</t>
    </rPh>
    <rPh sb="34" eb="36">
      <t>シュウニュウ</t>
    </rPh>
    <rPh sb="37" eb="39">
      <t>ゲンショウ</t>
    </rPh>
    <rPh sb="40" eb="42">
      <t>ヨソク</t>
    </rPh>
    <rPh sb="49" eb="51">
      <t>コンゴ</t>
    </rPh>
    <rPh sb="57" eb="59">
      <t>イッパン</t>
    </rPh>
    <rPh sb="59" eb="61">
      <t>カイケイ</t>
    </rPh>
    <rPh sb="61" eb="63">
      <t>クリイレ</t>
    </rPh>
    <rPh sb="63" eb="64">
      <t>キン</t>
    </rPh>
    <rPh sb="65" eb="67">
      <t>イゾン</t>
    </rPh>
    <rPh sb="69" eb="71">
      <t>シュウシ</t>
    </rPh>
    <rPh sb="71" eb="73">
      <t>ジョウキョウ</t>
    </rPh>
    <rPh sb="74" eb="76">
      <t>ミコ</t>
    </rPh>
    <rPh sb="82" eb="84">
      <t>コンゴ</t>
    </rPh>
    <rPh sb="85" eb="87">
      <t>コウキョウ</t>
    </rPh>
    <rPh sb="87" eb="90">
      <t>ゲスイドウ</t>
    </rPh>
    <rPh sb="91" eb="93">
      <t>トウゴウ</t>
    </rPh>
    <phoneticPr fontId="7"/>
  </si>
  <si>
    <t>　①収益的収支比率については、ほぼ１００％で推移しているが、使用料収入のほか一般会計繰入金等を財源としております。
　②累積欠損金、③流動比率は、該当はなく、毎年黒字決算となっています。
　④企業債残高は、分流式下水道に要する経費により、全額一般会計繰入金（基準内繰入）を財源としております。なお、平成２６年度までは、農業集落排水整備推進交付金も充当しておったが、平成２７年度からなくなってます。
　類似団体と比べ、⑥汚水処理原価は低くなっており、⑤経費回収率については、平均を上回っているものの、汚水処理経費について、下水道使用料で賄えるように、収入増加やコスト削減に努める必要があります。
　⑦施設利用率及び⑧水洗化率は、類似団体よりも高く、これは、整備が完了し、水洗化が進んでいるためであり、今後も維持向上を目指します。
　</t>
    <rPh sb="22" eb="24">
      <t>スイイ</t>
    </rPh>
    <rPh sb="38" eb="40">
      <t>イッパン</t>
    </rPh>
    <rPh sb="40" eb="42">
      <t>カイケイ</t>
    </rPh>
    <rPh sb="42" eb="44">
      <t>クリイレ</t>
    </rPh>
    <rPh sb="44" eb="45">
      <t>キン</t>
    </rPh>
    <rPh sb="45" eb="46">
      <t>ナド</t>
    </rPh>
    <rPh sb="47" eb="49">
      <t>ザイゲン</t>
    </rPh>
    <rPh sb="99" eb="101">
      <t>ザンダカ</t>
    </rPh>
    <rPh sb="103" eb="104">
      <t>ブン</t>
    </rPh>
    <rPh sb="129" eb="132">
      <t>キジュンナイ</t>
    </rPh>
    <rPh sb="132" eb="134">
      <t>クリイレ</t>
    </rPh>
    <rPh sb="149" eb="151">
      <t>ヘイセイ</t>
    </rPh>
    <rPh sb="153" eb="155">
      <t>ネンド</t>
    </rPh>
    <rPh sb="357" eb="359">
      <t>メザ</t>
    </rPh>
    <phoneticPr fontId="4"/>
  </si>
  <si>
    <t>非設置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</si>
</sst>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362640"/>
        <c:axId val="332363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62640"/>
        <c:axId val="332363032"/>
      </c:lineChart>
      <c:dateAx>
        <c:axId val="33236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363032"/>
        <c:crosses val="autoZero"/>
        <c:auto val="1"/>
        <c:lblOffset val="100"/>
        <c:baseTimeUnit val="years"/>
      </c:dateAx>
      <c:valAx>
        <c:axId val="332363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36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66.38</c:v>
                </c:pt>
                <c:pt idx="1">
                  <c:v>66.67</c:v>
                </c:pt>
                <c:pt idx="2">
                  <c:v>68.66</c:v>
                </c:pt>
                <c:pt idx="3">
                  <c:v>66.38</c:v>
                </c:pt>
                <c:pt idx="4">
                  <c:v>65.81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902760"/>
        <c:axId val="33290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42.84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02760"/>
        <c:axId val="332903152"/>
      </c:lineChart>
      <c:dateAx>
        <c:axId val="332902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903152"/>
        <c:crosses val="autoZero"/>
        <c:auto val="1"/>
        <c:lblOffset val="100"/>
        <c:baseTimeUnit val="years"/>
      </c:dateAx>
      <c:valAx>
        <c:axId val="33290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902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81.48</c:v>
                </c:pt>
                <c:pt idx="1">
                  <c:v>81.489999999999995</c:v>
                </c:pt>
                <c:pt idx="2">
                  <c:v>81.72</c:v>
                </c:pt>
                <c:pt idx="3">
                  <c:v>81.8</c:v>
                </c:pt>
                <c:pt idx="4">
                  <c:v>82.15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743688"/>
        <c:axId val="32774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43688"/>
        <c:axId val="327744080"/>
      </c:lineChart>
      <c:dateAx>
        <c:axId val="327743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44080"/>
        <c:crosses val="autoZero"/>
        <c:auto val="1"/>
        <c:lblOffset val="100"/>
        <c:baseTimeUnit val="years"/>
      </c:dateAx>
      <c:valAx>
        <c:axId val="32774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743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87.79</c:v>
                </c:pt>
                <c:pt idx="1">
                  <c:v>96</c:v>
                </c:pt>
                <c:pt idx="2">
                  <c:v>95.17</c:v>
                </c:pt>
                <c:pt idx="3">
                  <c:v>101.29</c:v>
                </c:pt>
                <c:pt idx="4">
                  <c:v>99.68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364208"/>
        <c:axId val="332364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64208"/>
        <c:axId val="332364600"/>
      </c:lineChart>
      <c:dateAx>
        <c:axId val="33236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364600"/>
        <c:crosses val="autoZero"/>
        <c:auto val="1"/>
        <c:lblOffset val="100"/>
        <c:baseTimeUnit val="years"/>
      </c:dateAx>
      <c:valAx>
        <c:axId val="332364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36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365776"/>
        <c:axId val="332366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65776"/>
        <c:axId val="332366168"/>
      </c:lineChart>
      <c:dateAx>
        <c:axId val="33236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366168"/>
        <c:crosses val="autoZero"/>
        <c:auto val="1"/>
        <c:lblOffset val="100"/>
        <c:baseTimeUnit val="years"/>
      </c:dateAx>
      <c:valAx>
        <c:axId val="332366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36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367344"/>
        <c:axId val="332367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67344"/>
        <c:axId val="332367736"/>
      </c:lineChart>
      <c:dateAx>
        <c:axId val="33236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367736"/>
        <c:crosses val="autoZero"/>
        <c:auto val="1"/>
        <c:lblOffset val="100"/>
        <c:baseTimeUnit val="years"/>
      </c:dateAx>
      <c:valAx>
        <c:axId val="332367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36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368912"/>
        <c:axId val="332369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68912"/>
        <c:axId val="332369304"/>
      </c:lineChart>
      <c:dateAx>
        <c:axId val="33236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369304"/>
        <c:crosses val="autoZero"/>
        <c:auto val="1"/>
        <c:lblOffset val="100"/>
        <c:baseTimeUnit val="years"/>
      </c:dateAx>
      <c:valAx>
        <c:axId val="332369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36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96488"/>
        <c:axId val="33289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96488"/>
        <c:axId val="332896880"/>
      </c:lineChart>
      <c:dateAx>
        <c:axId val="332896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96880"/>
        <c:crosses val="autoZero"/>
        <c:auto val="1"/>
        <c:lblOffset val="100"/>
        <c:baseTimeUnit val="years"/>
      </c:dateAx>
      <c:valAx>
        <c:axId val="33289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896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6530.45</c:v>
                </c:pt>
                <c:pt idx="1">
                  <c:v>3657.83</c:v>
                </c:pt>
                <c:pt idx="2">
                  <c:v>4587.07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98056"/>
        <c:axId val="33289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1051.43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98056"/>
        <c:axId val="332898448"/>
      </c:lineChart>
      <c:dateAx>
        <c:axId val="332898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98448"/>
        <c:crosses val="autoZero"/>
        <c:auto val="1"/>
        <c:lblOffset val="100"/>
        <c:baseTimeUnit val="years"/>
      </c:dateAx>
      <c:valAx>
        <c:axId val="33289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898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19.41</c:v>
                </c:pt>
                <c:pt idx="1">
                  <c:v>21.68</c:v>
                </c:pt>
                <c:pt idx="2">
                  <c:v>19.809999999999999</c:v>
                </c:pt>
                <c:pt idx="3">
                  <c:v>51.64</c:v>
                </c:pt>
                <c:pt idx="4">
                  <c:v>54.71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99624"/>
        <c:axId val="33290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99624"/>
        <c:axId val="332900016"/>
      </c:lineChart>
      <c:dateAx>
        <c:axId val="332899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900016"/>
        <c:crosses val="autoZero"/>
        <c:auto val="1"/>
        <c:lblOffset val="100"/>
        <c:baseTimeUnit val="years"/>
      </c:dateAx>
      <c:valAx>
        <c:axId val="33290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899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618.05999999999995</c:v>
                </c:pt>
                <c:pt idx="1">
                  <c:v>591.16</c:v>
                </c:pt>
                <c:pt idx="2">
                  <c:v>639.55999999999995</c:v>
                </c:pt>
                <c:pt idx="3">
                  <c:v>248.42</c:v>
                </c:pt>
                <c:pt idx="4">
                  <c:v>228.65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901192"/>
        <c:axId val="33290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355.22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01192"/>
        <c:axId val="332901584"/>
      </c:lineChart>
      <c:dateAx>
        <c:axId val="332901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901584"/>
        <c:crosses val="autoZero"/>
        <c:auto val="1"/>
        <c:lblOffset val="100"/>
        <c:baseTimeUnit val="years"/>
      </c:dateAx>
      <c:valAx>
        <c:axId val="33290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2901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6" sqref="AD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1" t="str">
        <f>データ!H6</f>
        <v>宮城県　大和町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69" t="s">
        <v>5</v>
      </c>
      <c r="AE7" s="69"/>
      <c r="AF7" s="69"/>
      <c r="AG7" s="69"/>
      <c r="AH7" s="69"/>
      <c r="AI7" s="69"/>
      <c r="AJ7" s="69"/>
      <c r="AK7" s="4"/>
      <c r="AL7" s="69" t="s">
        <v>6</v>
      </c>
      <c r="AM7" s="69"/>
      <c r="AN7" s="69"/>
      <c r="AO7" s="69"/>
      <c r="AP7" s="69"/>
      <c r="AQ7" s="69"/>
      <c r="AR7" s="69"/>
      <c r="AS7" s="69"/>
      <c r="AT7" s="69" t="s">
        <v>7</v>
      </c>
      <c r="AU7" s="69"/>
      <c r="AV7" s="69"/>
      <c r="AW7" s="69"/>
      <c r="AX7" s="69"/>
      <c r="AY7" s="69"/>
      <c r="AZ7" s="69"/>
      <c r="BA7" s="69"/>
      <c r="BB7" s="69" t="s">
        <v>8</v>
      </c>
      <c r="BC7" s="69"/>
      <c r="BD7" s="69"/>
      <c r="BE7" s="69"/>
      <c r="BF7" s="69"/>
      <c r="BG7" s="69"/>
      <c r="BH7" s="69"/>
      <c r="BI7" s="69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農業集落排水</v>
      </c>
      <c r="Q8" s="78"/>
      <c r="R8" s="78"/>
      <c r="S8" s="78"/>
      <c r="T8" s="78"/>
      <c r="U8" s="78"/>
      <c r="V8" s="78"/>
      <c r="W8" s="78" t="str">
        <f>データ!L6</f>
        <v>F3</v>
      </c>
      <c r="X8" s="78"/>
      <c r="Y8" s="78"/>
      <c r="Z8" s="78"/>
      <c r="AA8" s="78"/>
      <c r="AB8" s="78"/>
      <c r="AC8" s="78"/>
      <c r="AD8" s="79" t="s">
        <v>124</v>
      </c>
      <c r="AE8" s="79"/>
      <c r="AF8" s="79"/>
      <c r="AG8" s="79"/>
      <c r="AH8" s="79"/>
      <c r="AI8" s="79"/>
      <c r="AJ8" s="79"/>
      <c r="AK8" s="4"/>
      <c r="AL8" s="73">
        <f>データ!S6</f>
        <v>28686</v>
      </c>
      <c r="AM8" s="73"/>
      <c r="AN8" s="73"/>
      <c r="AO8" s="73"/>
      <c r="AP8" s="73"/>
      <c r="AQ8" s="73"/>
      <c r="AR8" s="73"/>
      <c r="AS8" s="73"/>
      <c r="AT8" s="72">
        <f>データ!T6</f>
        <v>225.49</v>
      </c>
      <c r="AU8" s="72"/>
      <c r="AV8" s="72"/>
      <c r="AW8" s="72"/>
      <c r="AX8" s="72"/>
      <c r="AY8" s="72"/>
      <c r="AZ8" s="72"/>
      <c r="BA8" s="72"/>
      <c r="BB8" s="72">
        <f>データ!U6</f>
        <v>127.22</v>
      </c>
      <c r="BC8" s="72"/>
      <c r="BD8" s="72"/>
      <c r="BE8" s="72"/>
      <c r="BF8" s="72"/>
      <c r="BG8" s="72"/>
      <c r="BH8" s="72"/>
      <c r="BI8" s="72"/>
      <c r="BJ8" s="4"/>
      <c r="BK8" s="4"/>
      <c r="BL8" s="76" t="s">
        <v>10</v>
      </c>
      <c r="BM8" s="7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9" t="s">
        <v>12</v>
      </c>
      <c r="C9" s="69"/>
      <c r="D9" s="69"/>
      <c r="E9" s="69"/>
      <c r="F9" s="69"/>
      <c r="G9" s="69"/>
      <c r="H9" s="69"/>
      <c r="I9" s="69" t="s">
        <v>13</v>
      </c>
      <c r="J9" s="69"/>
      <c r="K9" s="69"/>
      <c r="L9" s="69"/>
      <c r="M9" s="69"/>
      <c r="N9" s="69"/>
      <c r="O9" s="69"/>
      <c r="P9" s="69" t="s">
        <v>14</v>
      </c>
      <c r="Q9" s="69"/>
      <c r="R9" s="69"/>
      <c r="S9" s="69"/>
      <c r="T9" s="69"/>
      <c r="U9" s="69"/>
      <c r="V9" s="69"/>
      <c r="W9" s="69" t="s">
        <v>15</v>
      </c>
      <c r="X9" s="69"/>
      <c r="Y9" s="69"/>
      <c r="Z9" s="69"/>
      <c r="AA9" s="69"/>
      <c r="AB9" s="69"/>
      <c r="AC9" s="69"/>
      <c r="AD9" s="69" t="s">
        <v>16</v>
      </c>
      <c r="AE9" s="69"/>
      <c r="AF9" s="69"/>
      <c r="AG9" s="69"/>
      <c r="AH9" s="69"/>
      <c r="AI9" s="69"/>
      <c r="AJ9" s="69"/>
      <c r="AK9" s="4"/>
      <c r="AL9" s="69" t="s">
        <v>17</v>
      </c>
      <c r="AM9" s="69"/>
      <c r="AN9" s="69"/>
      <c r="AO9" s="69"/>
      <c r="AP9" s="69"/>
      <c r="AQ9" s="69"/>
      <c r="AR9" s="69"/>
      <c r="AS9" s="69"/>
      <c r="AT9" s="69" t="s">
        <v>18</v>
      </c>
      <c r="AU9" s="69"/>
      <c r="AV9" s="69"/>
      <c r="AW9" s="69"/>
      <c r="AX9" s="69"/>
      <c r="AY9" s="69"/>
      <c r="AZ9" s="69"/>
      <c r="BA9" s="69"/>
      <c r="BB9" s="69" t="s">
        <v>19</v>
      </c>
      <c r="BC9" s="69"/>
      <c r="BD9" s="69"/>
      <c r="BE9" s="69"/>
      <c r="BF9" s="69"/>
      <c r="BG9" s="69"/>
      <c r="BH9" s="69"/>
      <c r="BI9" s="69"/>
      <c r="BJ9" s="4"/>
      <c r="BK9" s="4"/>
      <c r="BL9" s="70" t="s">
        <v>20</v>
      </c>
      <c r="BM9" s="7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72" t="str">
        <f>データ!N6</f>
        <v>-</v>
      </c>
      <c r="C10" s="72"/>
      <c r="D10" s="72"/>
      <c r="E10" s="72"/>
      <c r="F10" s="72"/>
      <c r="G10" s="72"/>
      <c r="H10" s="72"/>
      <c r="I10" s="72" t="str">
        <f>データ!O6</f>
        <v>該当数値なし</v>
      </c>
      <c r="J10" s="72"/>
      <c r="K10" s="72"/>
      <c r="L10" s="72"/>
      <c r="M10" s="72"/>
      <c r="N10" s="72"/>
      <c r="O10" s="72"/>
      <c r="P10" s="72">
        <f>データ!P6</f>
        <v>3.15</v>
      </c>
      <c r="Q10" s="72"/>
      <c r="R10" s="72"/>
      <c r="S10" s="72"/>
      <c r="T10" s="72"/>
      <c r="U10" s="72"/>
      <c r="V10" s="72"/>
      <c r="W10" s="72">
        <f>データ!Q6</f>
        <v>80.540000000000006</v>
      </c>
      <c r="X10" s="72"/>
      <c r="Y10" s="72"/>
      <c r="Z10" s="72"/>
      <c r="AA10" s="72"/>
      <c r="AB10" s="72"/>
      <c r="AC10" s="72"/>
      <c r="AD10" s="73">
        <f>データ!R6</f>
        <v>2214</v>
      </c>
      <c r="AE10" s="73"/>
      <c r="AF10" s="73"/>
      <c r="AG10" s="73"/>
      <c r="AH10" s="73"/>
      <c r="AI10" s="73"/>
      <c r="AJ10" s="73"/>
      <c r="AK10" s="2"/>
      <c r="AL10" s="73">
        <f>データ!V6</f>
        <v>902</v>
      </c>
      <c r="AM10" s="73"/>
      <c r="AN10" s="73"/>
      <c r="AO10" s="73"/>
      <c r="AP10" s="73"/>
      <c r="AQ10" s="73"/>
      <c r="AR10" s="73"/>
      <c r="AS10" s="73"/>
      <c r="AT10" s="72">
        <f>データ!W6</f>
        <v>1.65</v>
      </c>
      <c r="AU10" s="72"/>
      <c r="AV10" s="72"/>
      <c r="AW10" s="72"/>
      <c r="AX10" s="72"/>
      <c r="AY10" s="72"/>
      <c r="AZ10" s="72"/>
      <c r="BA10" s="72"/>
      <c r="BB10" s="72">
        <f>データ!X6</f>
        <v>546.66999999999996</v>
      </c>
      <c r="BC10" s="72"/>
      <c r="BD10" s="72"/>
      <c r="BE10" s="72"/>
      <c r="BF10" s="72"/>
      <c r="BG10" s="72"/>
      <c r="BH10" s="72"/>
      <c r="BI10" s="72"/>
      <c r="BJ10" s="2"/>
      <c r="BK10" s="2"/>
      <c r="BL10" s="74" t="s">
        <v>22</v>
      </c>
      <c r="BM10" s="7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24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55" t="s">
        <v>123</v>
      </c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7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55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7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55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7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55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7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55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7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55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7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55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7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55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7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55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7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55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7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55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7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55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7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55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7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55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7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55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7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55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7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55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7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55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7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55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7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55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7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55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7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55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7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55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7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55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7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55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7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55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7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55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7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55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7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55" t="s">
        <v>121</v>
      </c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7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55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7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55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7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55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7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55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7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55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7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55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7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5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7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55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7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55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5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5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7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5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7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5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7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83" t="s">
        <v>65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66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67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>
      <c r="A4" s="28" t="s">
        <v>68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69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70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73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79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44211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宮城県　大和町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3.15</v>
      </c>
      <c r="Q6" s="34">
        <f t="shared" si="3"/>
        <v>80.540000000000006</v>
      </c>
      <c r="R6" s="34">
        <f t="shared" si="3"/>
        <v>2214</v>
      </c>
      <c r="S6" s="34">
        <f t="shared" si="3"/>
        <v>28686</v>
      </c>
      <c r="T6" s="34">
        <f t="shared" si="3"/>
        <v>225.49</v>
      </c>
      <c r="U6" s="34">
        <f t="shared" si="3"/>
        <v>127.22</v>
      </c>
      <c r="V6" s="34">
        <f t="shared" si="3"/>
        <v>902</v>
      </c>
      <c r="W6" s="34">
        <f t="shared" si="3"/>
        <v>1.65</v>
      </c>
      <c r="X6" s="34">
        <f t="shared" si="3"/>
        <v>546.66999999999996</v>
      </c>
      <c r="Y6" s="35">
        <f>IF(Y7="",NA(),Y7)</f>
        <v>87.79</v>
      </c>
      <c r="Z6" s="35">
        <f t="shared" ref="Z6:AH6" si="4">IF(Z7="",NA(),Z7)</f>
        <v>96</v>
      </c>
      <c r="AA6" s="35">
        <f t="shared" si="4"/>
        <v>95.17</v>
      </c>
      <c r="AB6" s="35">
        <f t="shared" si="4"/>
        <v>101.29</v>
      </c>
      <c r="AC6" s="35">
        <f t="shared" si="4"/>
        <v>99.68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6530.45</v>
      </c>
      <c r="BG6" s="35">
        <f t="shared" ref="BG6:BO6" si="7">IF(BG7="",NA(),BG7)</f>
        <v>3657.83</v>
      </c>
      <c r="BH6" s="35">
        <f t="shared" si="7"/>
        <v>4587.07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1051.43</v>
      </c>
      <c r="BP6" s="34" t="str">
        <f>IF(BP7="","",IF(BP7="-","【-】","【"&amp;SUBSTITUTE(TEXT(BP7,"#,##0.00"),"-","△")&amp;"】"))</f>
        <v>【914.53】</v>
      </c>
      <c r="BQ6" s="35">
        <f>IF(BQ7="",NA(),BQ7)</f>
        <v>19.41</v>
      </c>
      <c r="BR6" s="35">
        <f t="shared" ref="BR6:BZ6" si="8">IF(BR7="",NA(),BR7)</f>
        <v>21.68</v>
      </c>
      <c r="BS6" s="35">
        <f t="shared" si="8"/>
        <v>19.809999999999999</v>
      </c>
      <c r="BT6" s="35">
        <f t="shared" si="8"/>
        <v>51.64</v>
      </c>
      <c r="BU6" s="35">
        <f t="shared" si="8"/>
        <v>54.71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40.06</v>
      </c>
      <c r="CA6" s="34" t="str">
        <f>IF(CA7="","",IF(CA7="-","【-】","【"&amp;SUBSTITUTE(TEXT(CA7,"#,##0.00"),"-","△")&amp;"】"))</f>
        <v>【55.73】</v>
      </c>
      <c r="CB6" s="35">
        <f>IF(CB7="",NA(),CB7)</f>
        <v>618.05999999999995</v>
      </c>
      <c r="CC6" s="35">
        <f t="shared" ref="CC6:CK6" si="9">IF(CC7="",NA(),CC7)</f>
        <v>591.16</v>
      </c>
      <c r="CD6" s="35">
        <f t="shared" si="9"/>
        <v>639.55999999999995</v>
      </c>
      <c r="CE6" s="35">
        <f t="shared" si="9"/>
        <v>248.42</v>
      </c>
      <c r="CF6" s="35">
        <f t="shared" si="9"/>
        <v>228.65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355.22</v>
      </c>
      <c r="CL6" s="34" t="str">
        <f>IF(CL7="","",IF(CL7="-","【-】","【"&amp;SUBSTITUTE(TEXT(CL7,"#,##0.00"),"-","△")&amp;"】"))</f>
        <v>【276.78】</v>
      </c>
      <c r="CM6" s="35">
        <f>IF(CM7="",NA(),CM7)</f>
        <v>66.38</v>
      </c>
      <c r="CN6" s="35">
        <f t="shared" ref="CN6:CV6" si="10">IF(CN7="",NA(),CN7)</f>
        <v>66.67</v>
      </c>
      <c r="CO6" s="35">
        <f t="shared" si="10"/>
        <v>68.66</v>
      </c>
      <c r="CP6" s="35">
        <f t="shared" si="10"/>
        <v>66.38</v>
      </c>
      <c r="CQ6" s="35">
        <f t="shared" si="10"/>
        <v>65.81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42.84</v>
      </c>
      <c r="CW6" s="34" t="str">
        <f>IF(CW7="","",IF(CW7="-","【-】","【"&amp;SUBSTITUTE(TEXT(CW7,"#,##0.00"),"-","△")&amp;"】"))</f>
        <v>【59.15】</v>
      </c>
      <c r="CX6" s="35">
        <f>IF(CX7="",NA(),CX7)</f>
        <v>81.48</v>
      </c>
      <c r="CY6" s="35">
        <f t="shared" ref="CY6:DG6" si="11">IF(CY7="",NA(),CY7)</f>
        <v>81.489999999999995</v>
      </c>
      <c r="CZ6" s="35">
        <f t="shared" si="11"/>
        <v>81.72</v>
      </c>
      <c r="DA6" s="35">
        <f t="shared" si="11"/>
        <v>81.8</v>
      </c>
      <c r="DB6" s="35">
        <f t="shared" si="11"/>
        <v>82.15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66.3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0.03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44211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3.15</v>
      </c>
      <c r="Q7" s="38">
        <v>80.540000000000006</v>
      </c>
      <c r="R7" s="38">
        <v>2214</v>
      </c>
      <c r="S7" s="38">
        <v>28686</v>
      </c>
      <c r="T7" s="38">
        <v>225.49</v>
      </c>
      <c r="U7" s="38">
        <v>127.22</v>
      </c>
      <c r="V7" s="38">
        <v>902</v>
      </c>
      <c r="W7" s="38">
        <v>1.65</v>
      </c>
      <c r="X7" s="38">
        <v>546.66999999999996</v>
      </c>
      <c r="Y7" s="38">
        <v>87.79</v>
      </c>
      <c r="Z7" s="38">
        <v>96</v>
      </c>
      <c r="AA7" s="38">
        <v>95.17</v>
      </c>
      <c r="AB7" s="38">
        <v>101.29</v>
      </c>
      <c r="AC7" s="38">
        <v>99.68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6530.45</v>
      </c>
      <c r="BG7" s="38">
        <v>3657.83</v>
      </c>
      <c r="BH7" s="38">
        <v>4587.07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1051.43</v>
      </c>
      <c r="BP7" s="38">
        <v>914.53</v>
      </c>
      <c r="BQ7" s="38">
        <v>19.41</v>
      </c>
      <c r="BR7" s="38">
        <v>21.68</v>
      </c>
      <c r="BS7" s="38">
        <v>19.809999999999999</v>
      </c>
      <c r="BT7" s="38">
        <v>51.64</v>
      </c>
      <c r="BU7" s="38">
        <v>54.71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40.06</v>
      </c>
      <c r="CA7" s="38">
        <v>55.73</v>
      </c>
      <c r="CB7" s="38">
        <v>618.05999999999995</v>
      </c>
      <c r="CC7" s="38">
        <v>591.16</v>
      </c>
      <c r="CD7" s="38">
        <v>639.55999999999995</v>
      </c>
      <c r="CE7" s="38">
        <v>248.42</v>
      </c>
      <c r="CF7" s="38">
        <v>228.65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355.22</v>
      </c>
      <c r="CL7" s="38">
        <v>276.77999999999997</v>
      </c>
      <c r="CM7" s="38">
        <v>66.38</v>
      </c>
      <c r="CN7" s="38">
        <v>66.67</v>
      </c>
      <c r="CO7" s="38">
        <v>68.66</v>
      </c>
      <c r="CP7" s="38">
        <v>66.38</v>
      </c>
      <c r="CQ7" s="38">
        <v>65.81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42.84</v>
      </c>
      <c r="CW7" s="38">
        <v>59.15</v>
      </c>
      <c r="CX7" s="38">
        <v>81.48</v>
      </c>
      <c r="CY7" s="38">
        <v>81.489999999999995</v>
      </c>
      <c r="CZ7" s="38">
        <v>81.72</v>
      </c>
      <c r="DA7" s="38">
        <v>81.8</v>
      </c>
      <c r="DB7" s="38">
        <v>82.15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66.3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0.03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安住 健二</cp:lastModifiedBy>
  <cp:lastPrinted>2018-01-30T09:36:14Z</cp:lastPrinted>
  <dcterms:created xsi:type="dcterms:W3CDTF">2017-12-25T02:24:47Z</dcterms:created>
  <dcterms:modified xsi:type="dcterms:W3CDTF">2018-01-30T10:07:19Z</dcterms:modified>
  <cp:category/>
</cp:coreProperties>
</file>