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<sst xmlns="http://schemas.openxmlformats.org/spreadsheetml/2006/main" count="218" uniqueCount="108">
  <si>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</si>
  <si>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</si>
  <si>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</si>
  <si>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</si>
  <si>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</si>
  <si>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</si>
  <si>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</si>
  <si>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</si>
  <si>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</si>
  <si>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</si>
  <si>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</si>
  <si>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</si>
  <si>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</si>
  <si>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</si>
  <si>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</si>
  <si>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</si>
  <si>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</si>
  <si>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</si>
  <si>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</si>
  <si>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</si>
  <si>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</si>
  <si>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</si>
  <si>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</si>
  <si>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</si>
  <si>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</si>
  <si>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</si>
  <si>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</si>
  <si>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</si>
  <si>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</si>
  <si>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</si>
  <si>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</si>
  <si>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</si>
  <si>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</si>
  <si>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</si>
  <si>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</si>
  <si>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</si>
  <si>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</si>
  <si>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</si>
  <si>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</si>
  <si>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</si>
  <si>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</si>
  <si>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</si>
  <si>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</si>
  <si>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</si>
  <si>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</si>
  <si>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</si>
  <si>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</si>
  <si>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</si>
  <si>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</si>
  <si>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</si>
  <si>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</si>
  <si>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</si>
  <si>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</si>
  <si>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</si>
  <si>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</si>
  <si>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</si>
  <si>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</si>
  <si>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</si>
  <si>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</si>
  <si>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</si>
  <si>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</si>
  <si>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</si>
  <si>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</si>
  <si>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</si>
  <si>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</si>
  <si>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</si>
  <si>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</si>
  <si>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</si>
  <si>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</si>
  <si>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</si>
  <si>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</si>
  <si>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</si>
  <si>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</si>
  <si>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</si>
  <si>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</si>
  <si>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</si>
  <si>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</si>
  <si>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</si>
  <si>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</si>
  <si>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</si>
  <si>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</si>
  <si>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</si>
  <si>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</si>
  <si>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</si>
  <si>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</si>
  <si>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</si>
  <si>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</si>
  <si>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</si>
  <si>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</si>
  <si>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</si>
  <si>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</si>
  <si>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</si>
  <si>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</si>
  <si>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女川町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</si>
  <si>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</si>
  <si>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</si>
  <si>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</si>
  <si>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</si>
  <si>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</si>
  <si>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</si>
  <si>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</si>
  <si>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</si>
  <si>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</si>
  <si>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</si>
  <si>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</si>
  <si>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全域が災害復旧事業により、新設管（耐震管）となる予定であるので、老朽管はなくなる。</t>
    <rPh sb="1" eb="3">
      <t>ゼンイキ</t>
    </rPh>
    <rPh sb="4" eb="6">
      <t>サイガイ</t>
    </rPh>
    <rPh sb="6" eb="8">
      <t>フッキュウ</t>
    </rPh>
    <rPh sb="8" eb="10">
      <t>ジギョウ</t>
    </rPh>
    <rPh sb="14" eb="16">
      <t>シンセツ</t>
    </rPh>
    <rPh sb="16" eb="17">
      <t>カン</t>
    </rPh>
    <rPh sb="18" eb="20">
      <t>タイシン</t>
    </rPh>
    <rPh sb="20" eb="21">
      <t>カン</t>
    </rPh>
    <rPh sb="25" eb="27">
      <t>ヨテイ</t>
    </rPh>
    <rPh sb="33" eb="35">
      <t>ロウキュウ</t>
    </rPh>
    <rPh sb="35" eb="36">
      <t>カン</t>
    </rPh>
    <phoneticPr fontId="4"/>
  </si>
  <si>
    <t>　災害復旧事業により老朽管が新設管となるものの、給水人口が少ない地域なので、料金回収率100％は難しいが経費の削減にできる限り取り組んでいく必要がある。
　平成29年度から水道事業会計（法適用）への統合となる予定である。そのため、水道事業側での経営に対する検討が必要となってくる。</t>
    <rPh sb="1" eb="3">
      <t>サイガイ</t>
    </rPh>
    <rPh sb="3" eb="5">
      <t>フッキュウ</t>
    </rPh>
    <rPh sb="5" eb="7">
      <t>ジギョウ</t>
    </rPh>
    <rPh sb="10" eb="12">
      <t>ロウキュウ</t>
    </rPh>
    <rPh sb="12" eb="13">
      <t>カン</t>
    </rPh>
    <rPh sb="14" eb="16">
      <t>シンセツ</t>
    </rPh>
    <rPh sb="16" eb="17">
      <t>カン</t>
    </rPh>
    <rPh sb="24" eb="26">
      <t>キュウスイ</t>
    </rPh>
    <rPh sb="26" eb="28">
      <t>ジンコウ</t>
    </rPh>
    <rPh sb="29" eb="30">
      <t>スク</t>
    </rPh>
    <rPh sb="32" eb="34">
      <t>チイキ</t>
    </rPh>
    <rPh sb="38" eb="40">
      <t>リョウキン</t>
    </rPh>
    <rPh sb="40" eb="42">
      <t>カイシュウ</t>
    </rPh>
    <rPh sb="42" eb="43">
      <t>リツ</t>
    </rPh>
    <rPh sb="48" eb="49">
      <t>ムズカ</t>
    </rPh>
    <rPh sb="52" eb="54">
      <t>ケイヒ</t>
    </rPh>
    <rPh sb="55" eb="57">
      <t>サクゲン</t>
    </rPh>
    <rPh sb="61" eb="62">
      <t>カギ</t>
    </rPh>
    <rPh sb="63" eb="64">
      <t>ト</t>
    </rPh>
    <rPh sb="65" eb="66">
      <t>ク</t>
    </rPh>
    <rPh sb="70" eb="72">
      <t>ヒツヨウ</t>
    </rPh>
    <rPh sb="78" eb="80">
      <t>ヘイセイ</t>
    </rPh>
    <rPh sb="82" eb="83">
      <t>ネン</t>
    </rPh>
    <rPh sb="83" eb="84">
      <t>ド</t>
    </rPh>
    <rPh sb="86" eb="88">
      <t>スイドウ</t>
    </rPh>
    <rPh sb="88" eb="90">
      <t>ジギョウ</t>
    </rPh>
    <rPh sb="90" eb="92">
      <t>カイケイ</t>
    </rPh>
    <rPh sb="93" eb="94">
      <t>ホウ</t>
    </rPh>
    <rPh sb="94" eb="96">
      <t>テキヨウ</t>
    </rPh>
    <rPh sb="99" eb="101">
      <t>トウゴウ</t>
    </rPh>
    <rPh sb="104" eb="106">
      <t>ヨテイ</t>
    </rPh>
    <rPh sb="115" eb="117">
      <t>スイドウ</t>
    </rPh>
    <rPh sb="117" eb="119">
      <t>ジギョウ</t>
    </rPh>
    <rPh sb="119" eb="120">
      <t>ガワ</t>
    </rPh>
    <rPh sb="122" eb="124">
      <t>ケイエイ</t>
    </rPh>
    <rPh sb="125" eb="126">
      <t>タイ</t>
    </rPh>
    <rPh sb="128" eb="130">
      <t>ケントウ</t>
    </rPh>
    <rPh sb="131" eb="133">
      <t>ヒツヨウ</t>
    </rPh>
    <phoneticPr fontId="4"/>
  </si>
  <si>
    <t>①収益的収支比率について
　給水人口が少ない簡易水道区域なので、一般会計繰入金により収益的収支比率を100％としている。
④企業債残高対給水収益比率について
　本町においては、国の交付金を主な財源として建設改良事業を施工してきた経緯があり、企業債の借入は少なくなっている。今後も可能な範囲で交付金を充て、料金への負担を軽減していきたい。
⑤料金回収率について
　給水人口が少ない簡易水道区域なので、料金収入のみで料金回収率を100％にするのは難しく、一般会計からの繰入金を充てている。繰入金を減らすため、事業の効率的な運営検討をする必要がある。
⑥給水原価について
　委託料等の事業費が増加傾向にあるので給水原価が上がっている。
⑦施設利用率について
　漏水箇所の修繕には早急に対応しているので、高い水準にある。
⑧有収率について
　災害復旧事業の進捗に伴い、新設管の割合が増え、漏水量が減少しているため、有収率が上がっている。</t>
    <rPh sb="1" eb="4">
      <t>シュウエキテキ</t>
    </rPh>
    <rPh sb="4" eb="6">
      <t>シュウシ</t>
    </rPh>
    <rPh sb="6" eb="8">
      <t>ヒリツ</t>
    </rPh>
    <rPh sb="14" eb="16">
      <t>キュウスイ</t>
    </rPh>
    <rPh sb="16" eb="18">
      <t>ジンコウ</t>
    </rPh>
    <rPh sb="19" eb="20">
      <t>スク</t>
    </rPh>
    <rPh sb="22" eb="24">
      <t>カンイ</t>
    </rPh>
    <rPh sb="24" eb="26">
      <t>スイドウ</t>
    </rPh>
    <rPh sb="26" eb="28">
      <t>クイキ</t>
    </rPh>
    <rPh sb="32" eb="34">
      <t>イッパン</t>
    </rPh>
    <rPh sb="34" eb="36">
      <t>カイケイ</t>
    </rPh>
    <rPh sb="36" eb="38">
      <t>クリイレ</t>
    </rPh>
    <rPh sb="38" eb="39">
      <t>キン</t>
    </rPh>
    <rPh sb="42" eb="45">
      <t>シュウエキテキ</t>
    </rPh>
    <rPh sb="45" eb="47">
      <t>シュウシ</t>
    </rPh>
    <rPh sb="47" eb="49">
      <t>ヒリツ</t>
    </rPh>
    <rPh sb="172" eb="174">
      <t>リョウキン</t>
    </rPh>
    <rPh sb="174" eb="176">
      <t>カイシュウ</t>
    </rPh>
    <rPh sb="176" eb="177">
      <t>リツ</t>
    </rPh>
    <rPh sb="183" eb="185">
      <t>キュウスイ</t>
    </rPh>
    <rPh sb="185" eb="187">
      <t>ジンコウ</t>
    </rPh>
    <rPh sb="188" eb="189">
      <t>スク</t>
    </rPh>
    <rPh sb="191" eb="193">
      <t>カンイ</t>
    </rPh>
    <rPh sb="193" eb="195">
      <t>スイドウ</t>
    </rPh>
    <rPh sb="195" eb="197">
      <t>クイキ</t>
    </rPh>
    <rPh sb="201" eb="203">
      <t>リョウキン</t>
    </rPh>
    <rPh sb="203" eb="205">
      <t>シュウニュウ</t>
    </rPh>
    <rPh sb="208" eb="210">
      <t>リョウキン</t>
    </rPh>
    <rPh sb="210" eb="212">
      <t>カイシュウ</t>
    </rPh>
    <rPh sb="212" eb="213">
      <t>リツ</t>
    </rPh>
    <rPh sb="223" eb="224">
      <t>ムズカ</t>
    </rPh>
    <rPh sb="227" eb="229">
      <t>イッパン</t>
    </rPh>
    <rPh sb="229" eb="231">
      <t>カイケイ</t>
    </rPh>
    <rPh sb="234" eb="236">
      <t>クリイレ</t>
    </rPh>
    <rPh sb="236" eb="237">
      <t>キン</t>
    </rPh>
    <rPh sb="238" eb="239">
      <t>ア</t>
    </rPh>
    <rPh sb="244" eb="246">
      <t>クリイレ</t>
    </rPh>
    <rPh sb="246" eb="247">
      <t>キン</t>
    </rPh>
    <rPh sb="248" eb="249">
      <t>ヘ</t>
    </rPh>
    <rPh sb="277" eb="279">
      <t>キュウスイ</t>
    </rPh>
    <rPh sb="279" eb="281">
      <t>ゲンカ</t>
    </rPh>
    <rPh sb="287" eb="290">
      <t>イタクリョウ</t>
    </rPh>
    <rPh sb="290" eb="291">
      <t>トウ</t>
    </rPh>
    <rPh sb="292" eb="295">
      <t>ジギョウヒ</t>
    </rPh>
    <rPh sb="296" eb="298">
      <t>ゾウカ</t>
    </rPh>
    <rPh sb="298" eb="300">
      <t>ケイコウ</t>
    </rPh>
    <rPh sb="305" eb="307">
      <t>キュウスイ</t>
    </rPh>
    <rPh sb="307" eb="309">
      <t>ゲンカ</t>
    </rPh>
    <rPh sb="310" eb="311">
      <t>ア</t>
    </rPh>
    <rPh sb="320" eb="322">
      <t>シセツ</t>
    </rPh>
    <rPh sb="322" eb="325">
      <t>リヨウリツ</t>
    </rPh>
    <rPh sb="331" eb="333">
      <t>ロウスイ</t>
    </rPh>
    <rPh sb="333" eb="335">
      <t>カショ</t>
    </rPh>
    <rPh sb="336" eb="338">
      <t>シュウゼン</t>
    </rPh>
    <rPh sb="340" eb="342">
      <t>ソウキュウ</t>
    </rPh>
    <rPh sb="343" eb="345">
      <t>タイオウ</t>
    </rPh>
    <rPh sb="352" eb="353">
      <t>タカ</t>
    </rPh>
    <rPh sb="354" eb="356">
      <t>スイジュン</t>
    </rPh>
    <rPh sb="363" eb="365">
      <t>ユウシュウ</t>
    </rPh>
    <rPh sb="365" eb="366">
      <t>リツ</t>
    </rPh>
    <rPh sb="372" eb="374">
      <t>サイガイ</t>
    </rPh>
    <rPh sb="374" eb="376">
      <t>フッキュウ</t>
    </rPh>
    <rPh sb="376" eb="378">
      <t>ジギョウ</t>
    </rPh>
    <rPh sb="379" eb="381">
      <t>シンチョク</t>
    </rPh>
    <rPh sb="382" eb="383">
      <t>トモナ</t>
    </rPh>
    <rPh sb="385" eb="387">
      <t>シンセツ</t>
    </rPh>
    <rPh sb="387" eb="388">
      <t>カン</t>
    </rPh>
    <rPh sb="389" eb="391">
      <t>ワリアイ</t>
    </rPh>
    <rPh sb="392" eb="393">
      <t>フ</t>
    </rPh>
    <rPh sb="395" eb="397">
      <t>ロウスイ</t>
    </rPh>
    <rPh sb="397" eb="398">
      <t>リョウ</t>
    </rPh>
    <rPh sb="399" eb="401">
      <t>ゲンショウ</t>
    </rPh>
    <rPh sb="408" eb="410">
      <t>ユウシュウ</t>
    </rPh>
    <rPh sb="410" eb="411">
      <t>リツ</t>
    </rPh>
    <rPh sb="412" eb="413">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</si>
</sst>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793024"/>
        <c:axId val="397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39793024"/>
        <c:axId val="39794944"/>
      </c:lineChart>
      <c:dateAx>
        <c:axId val="39793024"/>
        <c:scaling>
          <c:orientation val="minMax"/>
        </c:scaling>
        <c:delete val="1"/>
        <c:axPos val="b"/>
        <c:numFmt formatCode="ge" sourceLinked="1"/>
        <c:majorTickMark val="none"/>
        <c:minorTickMark val="none"/>
        <c:tickLblPos val="none"/>
        <c:crossAx val="39794944"/>
        <c:crosses val="autoZero"/>
        <c:auto val="1"/>
        <c:lblOffset val="100"/>
        <c:baseTimeUnit val="years"/>
      </c:dateAx>
      <c:valAx>
        <c:axId val="397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11.27</c:v>
                </c:pt>
                <c:pt idx="1">
                  <c:v>99.85</c:v>
                </c:pt>
                <c:pt idx="2">
                  <c:v>112.73</c:v>
                </c:pt>
                <c:pt idx="3">
                  <c:v>103.27</c:v>
                </c:pt>
                <c:pt idx="4">
                  <c:v>98.81</c:v>
                </c:pt>
              </c:numCache>
            </c:numRef>
          </c:val>
        </c:ser>
        <c:dLbls>
          <c:showLegendKey val="0"/>
          <c:showVal val="0"/>
          <c:showCatName val="0"/>
          <c:showSerName val="0"/>
          <c:showPercent val="0"/>
          <c:showBubbleSize val="0"/>
        </c:dLbls>
        <c:gapWidth val="150"/>
        <c:axId val="79790848"/>
        <c:axId val="797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79790848"/>
        <c:axId val="79792768"/>
      </c:lineChart>
      <c:dateAx>
        <c:axId val="79790848"/>
        <c:scaling>
          <c:orientation val="minMax"/>
        </c:scaling>
        <c:delete val="1"/>
        <c:axPos val="b"/>
        <c:numFmt formatCode="ge" sourceLinked="1"/>
        <c:majorTickMark val="none"/>
        <c:minorTickMark val="none"/>
        <c:tickLblPos val="none"/>
        <c:crossAx val="79792768"/>
        <c:crosses val="autoZero"/>
        <c:auto val="1"/>
        <c:lblOffset val="100"/>
        <c:baseTimeUnit val="years"/>
      </c:dateAx>
      <c:valAx>
        <c:axId val="797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71.819999999999993</c:v>
                </c:pt>
                <c:pt idx="1">
                  <c:v>73.91</c:v>
                </c:pt>
                <c:pt idx="2">
                  <c:v>77.569999999999993</c:v>
                </c:pt>
                <c:pt idx="3">
                  <c:v>89.68</c:v>
                </c:pt>
                <c:pt idx="4">
                  <c:v>88.45</c:v>
                </c:pt>
              </c:numCache>
            </c:numRef>
          </c:val>
        </c:ser>
        <c:dLbls>
          <c:showLegendKey val="0"/>
          <c:showVal val="0"/>
          <c:showCatName val="0"/>
          <c:showSerName val="0"/>
          <c:showPercent val="0"/>
          <c:showBubbleSize val="0"/>
        </c:dLbls>
        <c:gapWidth val="150"/>
        <c:axId val="80937344"/>
        <c:axId val="809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80937344"/>
        <c:axId val="80939264"/>
      </c:lineChart>
      <c:dateAx>
        <c:axId val="80937344"/>
        <c:scaling>
          <c:orientation val="minMax"/>
        </c:scaling>
        <c:delete val="1"/>
        <c:axPos val="b"/>
        <c:numFmt formatCode="ge" sourceLinked="1"/>
        <c:majorTickMark val="none"/>
        <c:minorTickMark val="none"/>
        <c:tickLblPos val="none"/>
        <c:crossAx val="80939264"/>
        <c:crosses val="autoZero"/>
        <c:auto val="1"/>
        <c:lblOffset val="100"/>
        <c:baseTimeUnit val="years"/>
      </c:dateAx>
      <c:valAx>
        <c:axId val="809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c:v>
                </c:pt>
                <c:pt idx="1">
                  <c:v>147.29</c:v>
                </c:pt>
                <c:pt idx="2">
                  <c:v>100</c:v>
                </c:pt>
                <c:pt idx="3">
                  <c:v>100</c:v>
                </c:pt>
                <c:pt idx="4">
                  <c:v>100</c:v>
                </c:pt>
              </c:numCache>
            </c:numRef>
          </c:val>
        </c:ser>
        <c:dLbls>
          <c:showLegendKey val="0"/>
          <c:showVal val="0"/>
          <c:showCatName val="0"/>
          <c:showSerName val="0"/>
          <c:showPercent val="0"/>
          <c:showBubbleSize val="0"/>
        </c:dLbls>
        <c:gapWidth val="150"/>
        <c:axId val="39837696"/>
        <c:axId val="398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39837696"/>
        <c:axId val="39839616"/>
      </c:lineChart>
      <c:dateAx>
        <c:axId val="39837696"/>
        <c:scaling>
          <c:orientation val="minMax"/>
        </c:scaling>
        <c:delete val="1"/>
        <c:axPos val="b"/>
        <c:numFmt formatCode="ge" sourceLinked="1"/>
        <c:majorTickMark val="none"/>
        <c:minorTickMark val="none"/>
        <c:tickLblPos val="none"/>
        <c:crossAx val="39839616"/>
        <c:crosses val="autoZero"/>
        <c:auto val="1"/>
        <c:lblOffset val="100"/>
        <c:baseTimeUnit val="years"/>
      </c:dateAx>
      <c:valAx>
        <c:axId val="398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45376"/>
        <c:axId val="794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45376"/>
        <c:axId val="79451648"/>
      </c:lineChart>
      <c:dateAx>
        <c:axId val="79445376"/>
        <c:scaling>
          <c:orientation val="minMax"/>
        </c:scaling>
        <c:delete val="1"/>
        <c:axPos val="b"/>
        <c:numFmt formatCode="ge" sourceLinked="1"/>
        <c:majorTickMark val="none"/>
        <c:minorTickMark val="none"/>
        <c:tickLblPos val="none"/>
        <c:crossAx val="79451648"/>
        <c:crosses val="autoZero"/>
        <c:auto val="1"/>
        <c:lblOffset val="100"/>
        <c:baseTimeUnit val="years"/>
      </c:dateAx>
      <c:valAx>
        <c:axId val="794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90048"/>
        <c:axId val="794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90048"/>
        <c:axId val="79492224"/>
      </c:lineChart>
      <c:dateAx>
        <c:axId val="79490048"/>
        <c:scaling>
          <c:orientation val="minMax"/>
        </c:scaling>
        <c:delete val="1"/>
        <c:axPos val="b"/>
        <c:numFmt formatCode="ge" sourceLinked="1"/>
        <c:majorTickMark val="none"/>
        <c:minorTickMark val="none"/>
        <c:tickLblPos val="none"/>
        <c:crossAx val="79492224"/>
        <c:crosses val="autoZero"/>
        <c:auto val="1"/>
        <c:lblOffset val="100"/>
        <c:baseTimeUnit val="years"/>
      </c:dateAx>
      <c:valAx>
        <c:axId val="794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86048"/>
        <c:axId val="795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86048"/>
        <c:axId val="79587968"/>
      </c:lineChart>
      <c:dateAx>
        <c:axId val="79586048"/>
        <c:scaling>
          <c:orientation val="minMax"/>
        </c:scaling>
        <c:delete val="1"/>
        <c:axPos val="b"/>
        <c:numFmt formatCode="ge" sourceLinked="1"/>
        <c:majorTickMark val="none"/>
        <c:minorTickMark val="none"/>
        <c:tickLblPos val="none"/>
        <c:crossAx val="79587968"/>
        <c:crosses val="autoZero"/>
        <c:auto val="1"/>
        <c:lblOffset val="100"/>
        <c:baseTimeUnit val="years"/>
      </c:dateAx>
      <c:valAx>
        <c:axId val="795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27008"/>
        <c:axId val="796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27008"/>
        <c:axId val="79628928"/>
      </c:lineChart>
      <c:dateAx>
        <c:axId val="79627008"/>
        <c:scaling>
          <c:orientation val="minMax"/>
        </c:scaling>
        <c:delete val="1"/>
        <c:axPos val="b"/>
        <c:numFmt formatCode="ge" sourceLinked="1"/>
        <c:majorTickMark val="none"/>
        <c:minorTickMark val="none"/>
        <c:tickLblPos val="none"/>
        <c:crossAx val="79628928"/>
        <c:crosses val="autoZero"/>
        <c:auto val="1"/>
        <c:lblOffset val="100"/>
        <c:baseTimeUnit val="years"/>
      </c:dateAx>
      <c:valAx>
        <c:axId val="796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formatCode="#,##0.00;&quot;△&quot;#,##0.00">
                  <c:v>0</c:v>
                </c:pt>
                <c:pt idx="1">
                  <c:v>139.81</c:v>
                </c:pt>
                <c:pt idx="2">
                  <c:v>125.77</c:v>
                </c:pt>
                <c:pt idx="3">
                  <c:v>199.31</c:v>
                </c:pt>
                <c:pt idx="4">
                  <c:v>252.76</c:v>
                </c:pt>
              </c:numCache>
            </c:numRef>
          </c:val>
        </c:ser>
        <c:dLbls>
          <c:showLegendKey val="0"/>
          <c:showVal val="0"/>
          <c:showCatName val="0"/>
          <c:showSerName val="0"/>
          <c:showPercent val="0"/>
          <c:showBubbleSize val="0"/>
        </c:dLbls>
        <c:gapWidth val="150"/>
        <c:axId val="79659392"/>
        <c:axId val="796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79659392"/>
        <c:axId val="79661312"/>
      </c:lineChart>
      <c:dateAx>
        <c:axId val="79659392"/>
        <c:scaling>
          <c:orientation val="minMax"/>
        </c:scaling>
        <c:delete val="1"/>
        <c:axPos val="b"/>
        <c:numFmt formatCode="ge" sourceLinked="1"/>
        <c:majorTickMark val="none"/>
        <c:minorTickMark val="none"/>
        <c:tickLblPos val="none"/>
        <c:crossAx val="79661312"/>
        <c:crosses val="autoZero"/>
        <c:auto val="1"/>
        <c:lblOffset val="100"/>
        <c:baseTimeUnit val="years"/>
      </c:dateAx>
      <c:valAx>
        <c:axId val="796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18.8</c:v>
                </c:pt>
                <c:pt idx="1">
                  <c:v>16.23</c:v>
                </c:pt>
                <c:pt idx="2">
                  <c:v>20.85</c:v>
                </c:pt>
                <c:pt idx="3">
                  <c:v>25.52</c:v>
                </c:pt>
                <c:pt idx="4">
                  <c:v>24.13</c:v>
                </c:pt>
              </c:numCache>
            </c:numRef>
          </c:val>
        </c:ser>
        <c:dLbls>
          <c:showLegendKey val="0"/>
          <c:showVal val="0"/>
          <c:showCatName val="0"/>
          <c:showSerName val="0"/>
          <c:showPercent val="0"/>
          <c:showBubbleSize val="0"/>
        </c:dLbls>
        <c:gapWidth val="150"/>
        <c:axId val="79712256"/>
        <c:axId val="79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79712256"/>
        <c:axId val="79714176"/>
      </c:lineChart>
      <c:dateAx>
        <c:axId val="79712256"/>
        <c:scaling>
          <c:orientation val="minMax"/>
        </c:scaling>
        <c:delete val="1"/>
        <c:axPos val="b"/>
        <c:numFmt formatCode="ge" sourceLinked="1"/>
        <c:majorTickMark val="none"/>
        <c:minorTickMark val="none"/>
        <c:tickLblPos val="none"/>
        <c:crossAx val="79714176"/>
        <c:crosses val="autoZero"/>
        <c:auto val="1"/>
        <c:lblOffset val="100"/>
        <c:baseTimeUnit val="years"/>
      </c:dateAx>
      <c:valAx>
        <c:axId val="79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715.22</c:v>
                </c:pt>
                <c:pt idx="1">
                  <c:v>820.59</c:v>
                </c:pt>
                <c:pt idx="2">
                  <c:v>599.32000000000005</c:v>
                </c:pt>
                <c:pt idx="3">
                  <c:v>504.11</c:v>
                </c:pt>
                <c:pt idx="4">
                  <c:v>569.63</c:v>
                </c:pt>
              </c:numCache>
            </c:numRef>
          </c:val>
        </c:ser>
        <c:dLbls>
          <c:showLegendKey val="0"/>
          <c:showVal val="0"/>
          <c:showCatName val="0"/>
          <c:showSerName val="0"/>
          <c:showPercent val="0"/>
          <c:showBubbleSize val="0"/>
        </c:dLbls>
        <c:gapWidth val="150"/>
        <c:axId val="79742080"/>
        <c:axId val="797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79742080"/>
        <c:axId val="79744000"/>
      </c:lineChart>
      <c:dateAx>
        <c:axId val="79742080"/>
        <c:scaling>
          <c:orientation val="minMax"/>
        </c:scaling>
        <c:delete val="1"/>
        <c:axPos val="b"/>
        <c:numFmt formatCode="ge" sourceLinked="1"/>
        <c:majorTickMark val="none"/>
        <c:minorTickMark val="none"/>
        <c:tickLblPos val="none"/>
        <c:crossAx val="79744000"/>
        <c:crosses val="autoZero"/>
        <c:auto val="1"/>
        <c:lblOffset val="100"/>
        <c:baseTimeUnit val="years"/>
      </c:dateAx>
      <c:valAx>
        <c:axId val="797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女川町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6859</v>
      </c>
      <c r="AJ8" s="55"/>
      <c r="AK8" s="55"/>
      <c r="AL8" s="55"/>
      <c r="AM8" s="55"/>
      <c r="AN8" s="55"/>
      <c r="AO8" s="55"/>
      <c r="AP8" s="56"/>
      <c r="AQ8" s="46">
        <f>データ!R6</f>
        <v>65.349999999999994</v>
      </c>
      <c r="AR8" s="46"/>
      <c r="AS8" s="46"/>
      <c r="AT8" s="46"/>
      <c r="AU8" s="46"/>
      <c r="AV8" s="46"/>
      <c r="AW8" s="46"/>
      <c r="AX8" s="46"/>
      <c r="AY8" s="46">
        <f>データ!S6</f>
        <v>104.96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18.95</v>
      </c>
      <c r="S10" s="46"/>
      <c r="T10" s="46"/>
      <c r="U10" s="46"/>
      <c r="V10" s="46"/>
      <c r="W10" s="46"/>
      <c r="X10" s="46"/>
      <c r="Y10" s="46"/>
      <c r="Z10" s="80">
        <f>データ!P6</f>
        <v>2420</v>
      </c>
      <c r="AA10" s="80"/>
      <c r="AB10" s="80"/>
      <c r="AC10" s="80"/>
      <c r="AD10" s="80"/>
      <c r="AE10" s="80"/>
      <c r="AF10" s="80"/>
      <c r="AG10" s="80"/>
      <c r="AH10" s="2"/>
      <c r="AI10" s="80">
        <f>データ!T6</f>
        <v>1292</v>
      </c>
      <c r="AJ10" s="80"/>
      <c r="AK10" s="80"/>
      <c r="AL10" s="80"/>
      <c r="AM10" s="80"/>
      <c r="AN10" s="80"/>
      <c r="AO10" s="80"/>
      <c r="AP10" s="80"/>
      <c r="AQ10" s="46">
        <f>データ!U6</f>
        <v>1</v>
      </c>
      <c r="AR10" s="46"/>
      <c r="AS10" s="46"/>
      <c r="AT10" s="46"/>
      <c r="AU10" s="46"/>
      <c r="AV10" s="46"/>
      <c r="AW10" s="46"/>
      <c r="AX10" s="46"/>
      <c r="AY10" s="46">
        <f>データ!V6</f>
        <v>1292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45811</v>
      </c>
      <c r="D6" s="31">
        <f t="shared" si="3"/>
        <v>47</v>
      </c>
      <c r="E6" s="31">
        <f t="shared" si="3"/>
        <v>1</v>
      </c>
      <c r="F6" s="31">
        <f t="shared" si="3"/>
        <v>0</v>
      </c>
      <c r="G6" s="31">
        <f t="shared" si="3"/>
        <v>0</v>
      </c>
      <c r="H6" s="31" t="str">
        <f t="shared" si="3"/>
        <v>宮城県　女川町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18.95</v>
      </c>
      <c r="P6" s="32">
        <f t="shared" si="3"/>
        <v>2420</v>
      </c>
      <c r="Q6" s="32">
        <f t="shared" si="3"/>
        <v>6859</v>
      </c>
      <c r="R6" s="32">
        <f t="shared" si="3"/>
        <v>65.349999999999994</v>
      </c>
      <c r="S6" s="32">
        <f t="shared" si="3"/>
        <v>104.96</v>
      </c>
      <c r="T6" s="32">
        <f t="shared" si="3"/>
        <v>1292</v>
      </c>
      <c r="U6" s="32">
        <f t="shared" si="3"/>
        <v>1</v>
      </c>
      <c r="V6" s="32">
        <f t="shared" si="3"/>
        <v>1292</v>
      </c>
      <c r="W6" s="33">
        <f>IF(W7="",NA(),W7)</f>
        <v>100</v>
      </c>
      <c r="X6" s="33">
        <f t="shared" ref="X6:AF6" si="4">IF(X7="",NA(),X7)</f>
        <v>147.29</v>
      </c>
      <c r="Y6" s="33">
        <f t="shared" si="4"/>
        <v>100</v>
      </c>
      <c r="Z6" s="33">
        <f t="shared" si="4"/>
        <v>100</v>
      </c>
      <c r="AA6" s="33">
        <f t="shared" si="4"/>
        <v>100</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3">
        <f t="shared" ref="BE6:BM6" si="7">IF(BE7="",NA(),BE7)</f>
        <v>139.81</v>
      </c>
      <c r="BF6" s="33">
        <f t="shared" si="7"/>
        <v>125.77</v>
      </c>
      <c r="BG6" s="33">
        <f t="shared" si="7"/>
        <v>199.31</v>
      </c>
      <c r="BH6" s="33">
        <f t="shared" si="7"/>
        <v>252.76</v>
      </c>
      <c r="BI6" s="33">
        <f t="shared" si="7"/>
        <v>1442.51</v>
      </c>
      <c r="BJ6" s="33">
        <f t="shared" si="7"/>
        <v>1496.15</v>
      </c>
      <c r="BK6" s="33">
        <f t="shared" si="7"/>
        <v>1462.56</v>
      </c>
      <c r="BL6" s="33">
        <f t="shared" si="7"/>
        <v>1486.62</v>
      </c>
      <c r="BM6" s="33">
        <f t="shared" si="7"/>
        <v>1510.14</v>
      </c>
      <c r="BN6" s="32" t="str">
        <f>IF(BN7="","",IF(BN7="-","【-】","【"&amp;SUBSTITUTE(TEXT(BN7,"#,##0.00"),"-","△")&amp;"】"))</f>
        <v>【1,242.90】</v>
      </c>
      <c r="BO6" s="33">
        <f>IF(BO7="",NA(),BO7)</f>
        <v>18.8</v>
      </c>
      <c r="BP6" s="33">
        <f t="shared" ref="BP6:BX6" si="8">IF(BP7="",NA(),BP7)</f>
        <v>16.23</v>
      </c>
      <c r="BQ6" s="33">
        <f t="shared" si="8"/>
        <v>20.85</v>
      </c>
      <c r="BR6" s="33">
        <f t="shared" si="8"/>
        <v>25.52</v>
      </c>
      <c r="BS6" s="33">
        <f t="shared" si="8"/>
        <v>24.13</v>
      </c>
      <c r="BT6" s="33">
        <f t="shared" si="8"/>
        <v>33.299999999999997</v>
      </c>
      <c r="BU6" s="33">
        <f t="shared" si="8"/>
        <v>33.01</v>
      </c>
      <c r="BV6" s="33">
        <f t="shared" si="8"/>
        <v>32.39</v>
      </c>
      <c r="BW6" s="33">
        <f t="shared" si="8"/>
        <v>24.39</v>
      </c>
      <c r="BX6" s="33">
        <f t="shared" si="8"/>
        <v>22.67</v>
      </c>
      <c r="BY6" s="32" t="str">
        <f>IF(BY7="","",IF(BY7="-","【-】","【"&amp;SUBSTITUTE(TEXT(BY7,"#,##0.00"),"-","△")&amp;"】"))</f>
        <v>【33.35】</v>
      </c>
      <c r="BZ6" s="33">
        <f>IF(BZ7="",NA(),BZ7)</f>
        <v>715.22</v>
      </c>
      <c r="CA6" s="33">
        <f t="shared" ref="CA6:CI6" si="9">IF(CA7="",NA(),CA7)</f>
        <v>820.59</v>
      </c>
      <c r="CB6" s="33">
        <f t="shared" si="9"/>
        <v>599.32000000000005</v>
      </c>
      <c r="CC6" s="33">
        <f t="shared" si="9"/>
        <v>504.11</v>
      </c>
      <c r="CD6" s="33">
        <f t="shared" si="9"/>
        <v>569.63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11.27</v>
      </c>
      <c r="CL6" s="33">
        <f t="shared" ref="CL6:CT6" si="10">IF(CL7="",NA(),CL7)</f>
        <v>99.85</v>
      </c>
      <c r="CM6" s="33">
        <f t="shared" si="10"/>
        <v>112.73</v>
      </c>
      <c r="CN6" s="33">
        <f t="shared" si="10"/>
        <v>103.27</v>
      </c>
      <c r="CO6" s="33">
        <f t="shared" si="10"/>
        <v>98.81</v>
      </c>
      <c r="CP6" s="33">
        <f t="shared" si="10"/>
        <v>50.66</v>
      </c>
      <c r="CQ6" s="33">
        <f t="shared" si="10"/>
        <v>51.11</v>
      </c>
      <c r="CR6" s="33">
        <f t="shared" si="10"/>
        <v>50.49</v>
      </c>
      <c r="CS6" s="33">
        <f t="shared" si="10"/>
        <v>48.36</v>
      </c>
      <c r="CT6" s="33">
        <f t="shared" si="10"/>
        <v>48.7</v>
      </c>
      <c r="CU6" s="32" t="str">
        <f>IF(CU7="","",IF(CU7="-","【-】","【"&amp;SUBSTITUTE(TEXT(CU7,"#,##0.00"),"-","△")&amp;"】"))</f>
        <v>【57.58】</v>
      </c>
      <c r="CV6" s="33">
        <f>IF(CV7="",NA(),CV7)</f>
        <v>71.819999999999993</v>
      </c>
      <c r="CW6" s="33">
        <f t="shared" ref="CW6:DE6" si="11">IF(CW7="",NA(),CW7)</f>
        <v>73.91</v>
      </c>
      <c r="CX6" s="33">
        <f t="shared" si="11"/>
        <v>77.569999999999993</v>
      </c>
      <c r="CY6" s="33">
        <f t="shared" si="11"/>
        <v>89.68</v>
      </c>
      <c r="CZ6" s="33">
        <f t="shared" si="11"/>
        <v>88.45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45811</v>
      </c>
      <c r="D7" s="35">
        <v>47</v>
      </c>
      <c r="E7" s="35">
        <v>1</v>
      </c>
      <c r="F7" s="35">
        <v>0</v>
      </c>
      <c r="G7" s="35">
        <v>0</v>
      </c>
      <c r="H7" s="35" t="s">
        <v>93</v>
      </c>
      <c r="I7" s="35" t="s">
        <v>94</v>
      </c>
      <c r="J7" s="35" t="s">
        <v>95</v>
      </c>
      <c r="K7" s="35" t="s">
        <v>96</v>
      </c>
      <c r="L7" s="35" t="s">
        <v>97</v>
      </c>
      <c r="M7" s="36" t="s">
        <v>98</v>
      </c>
      <c r="N7" s="36" t="s">
        <v>99</v>
      </c>
      <c r="O7" s="36">
        <v>18.95</v>
      </c>
      <c r="P7" s="36">
        <v>2420</v>
      </c>
      <c r="Q7" s="36">
        <v>6859</v>
      </c>
      <c r="R7" s="36">
        <v>65.349999999999994</v>
      </c>
      <c r="S7" s="36">
        <v>104.96</v>
      </c>
      <c r="T7" s="36">
        <v>1292</v>
      </c>
      <c r="U7" s="36">
        <v>1</v>
      </c>
      <c r="V7" s="36">
        <v>1292</v>
      </c>
      <c r="W7" s="36">
        <v>100</v>
      </c>
      <c r="X7" s="36">
        <v>147.29</v>
      </c>
      <c r="Y7" s="36">
        <v>100</v>
      </c>
      <c r="Z7" s="36">
        <v>100</v>
      </c>
      <c r="AA7" s="36">
        <v>100</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139.81</v>
      </c>
      <c r="BF7" s="36">
        <v>125.77</v>
      </c>
      <c r="BG7" s="36">
        <v>199.31</v>
      </c>
      <c r="BH7" s="36">
        <v>252.76</v>
      </c>
      <c r="BI7" s="36">
        <v>1442.51</v>
      </c>
      <c r="BJ7" s="36">
        <v>1496.15</v>
      </c>
      <c r="BK7" s="36">
        <v>1462.56</v>
      </c>
      <c r="BL7" s="36">
        <v>1486.62</v>
      </c>
      <c r="BM7" s="36">
        <v>1510.14</v>
      </c>
      <c r="BN7" s="36">
        <v>1242.9000000000001</v>
      </c>
      <c r="BO7" s="36">
        <v>18.8</v>
      </c>
      <c r="BP7" s="36">
        <v>16.23</v>
      </c>
      <c r="BQ7" s="36">
        <v>20.85</v>
      </c>
      <c r="BR7" s="36">
        <v>25.52</v>
      </c>
      <c r="BS7" s="36">
        <v>24.13</v>
      </c>
      <c r="BT7" s="36">
        <v>33.299999999999997</v>
      </c>
      <c r="BU7" s="36">
        <v>33.01</v>
      </c>
      <c r="BV7" s="36">
        <v>32.39</v>
      </c>
      <c r="BW7" s="36">
        <v>24.39</v>
      </c>
      <c r="BX7" s="36">
        <v>22.67</v>
      </c>
      <c r="BY7" s="36">
        <v>33.35</v>
      </c>
      <c r="BZ7" s="36">
        <v>715.22</v>
      </c>
      <c r="CA7" s="36">
        <v>820.59</v>
      </c>
      <c r="CB7" s="36">
        <v>599.32000000000005</v>
      </c>
      <c r="CC7" s="36">
        <v>504.11</v>
      </c>
      <c r="CD7" s="36">
        <v>569.63</v>
      </c>
      <c r="CE7" s="36">
        <v>526.57000000000005</v>
      </c>
      <c r="CF7" s="36">
        <v>523.08000000000004</v>
      </c>
      <c r="CG7" s="36">
        <v>530.83000000000004</v>
      </c>
      <c r="CH7" s="36">
        <v>734.18</v>
      </c>
      <c r="CI7" s="36">
        <v>789.62</v>
      </c>
      <c r="CJ7" s="36">
        <v>524.69000000000005</v>
      </c>
      <c r="CK7" s="36">
        <v>11.27</v>
      </c>
      <c r="CL7" s="36">
        <v>99.85</v>
      </c>
      <c r="CM7" s="36">
        <v>112.73</v>
      </c>
      <c r="CN7" s="36">
        <v>103.27</v>
      </c>
      <c r="CO7" s="36">
        <v>98.81</v>
      </c>
      <c r="CP7" s="36">
        <v>50.66</v>
      </c>
      <c r="CQ7" s="36">
        <v>51.11</v>
      </c>
      <c r="CR7" s="36">
        <v>50.49</v>
      </c>
      <c r="CS7" s="36">
        <v>48.36</v>
      </c>
      <c r="CT7" s="36">
        <v>48.7</v>
      </c>
      <c r="CU7" s="36">
        <v>57.58</v>
      </c>
      <c r="CV7" s="36">
        <v>71.819999999999993</v>
      </c>
      <c r="CW7" s="36">
        <v>73.91</v>
      </c>
      <c r="CX7" s="36">
        <v>77.569999999999993</v>
      </c>
      <c r="CY7" s="36">
        <v>89.68</v>
      </c>
      <c r="CZ7" s="36">
        <v>88.45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2016-12-02T02:15:44Z</dcterms:created>
  <dcterms:modified xsi:type="dcterms:W3CDTF">2017-02-17T07:35:03Z</dcterms:modified>
</cp:coreProperties>
</file>