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'市区町村別'!$A$1:$K$88</definedName>
  </definedNames>
  <calcPr fullCalcOnLoad="1"/>
</workbook>
</file>

<file path=xl/sharedStrings.xml><?xml version="1.0" encoding="utf-8"?>
<sst xmlns="http://schemas.openxmlformats.org/spreadsheetml/2006/main" count="130" uniqueCount="107">
  <si>
    <t>女川町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</si>
  <si>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</si>
  <si>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</si>
  <si>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</si>
  <si>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</si>
  <si>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</si>
  <si>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</si>
  <si>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>★3</t>
  </si>
  <si>
    <t>★4</t>
  </si>
  <si>
    <t>富谷・黒川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</si>
  <si>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</si>
  <si>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</si>
  <si>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</si>
  <si>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</si>
  <si>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</si>
  <si>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</si>
  <si>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</si>
  <si>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</si>
  <si>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</si>
  <si>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</si>
  <si>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</si>
  <si>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</si>
  <si>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</si>
  <si>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</si>
  <si>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</si>
  <si>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</si>
  <si>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</si>
  <si>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</si>
  <si>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</si>
  <si>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</si>
  <si>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</si>
  <si>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</si>
  <si>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</si>
  <si>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</si>
  <si>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</si>
  <si>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</si>
  <si>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</si>
  <si>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</si>
  <si>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</si>
  <si>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</si>
  <si>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</si>
  <si>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</si>
  <si>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</si>
  <si>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</si>
  <si>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</si>
  <si>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</si>
  <si>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</si>
  <si>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</si>
  <si>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</si>
  <si>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</si>
  <si>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</si>
  <si>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</si>
  <si>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</si>
  <si>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</si>
  <si>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</si>
  <si>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</si>
  <si>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</si>
  <si>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</si>
  <si>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</si>
  <si>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</si>
  <si>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</si>
  <si>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</si>
  <si>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</si>
  <si>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</si>
  <si>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</si>
  <si>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</si>
  <si>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</si>
  <si>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</si>
  <si>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</si>
  <si>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</si>
  <si>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</si>
  <si>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</si>
  <si>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県議合区等選挙区別登録者数</t>
  </si>
  <si>
    <t>男</t>
  </si>
  <si>
    <t>女</t>
  </si>
  <si>
    <t>計</t>
  </si>
  <si>
    <t>第一区</t>
  </si>
  <si>
    <r>
      <rPr>
        <sz val="11"/>
        <rFont val="ＭＳ Ｐゴシック"/>
        <family val="3"/>
      </rPr>
      <t>★1</t>
    </r>
  </si>
  <si>
    <t>石巻・牡鹿</t>
  </si>
  <si>
    <t>第二区</t>
  </si>
  <si>
    <t>気仙沼・本吉</t>
  </si>
  <si>
    <t>第三区</t>
  </si>
  <si>
    <r>
      <rPr>
        <sz val="11"/>
        <rFont val="ＭＳ Ｐゴシック"/>
        <family val="3"/>
      </rPr>
      <t>★2</t>
    </r>
  </si>
  <si>
    <t>白石・刈田</t>
  </si>
  <si>
    <t>第四区</t>
  </si>
  <si>
    <t>角田・伊具</t>
  </si>
  <si>
    <t>第五区</t>
  </si>
  <si>
    <t>多賀城・七ヶ浜</t>
  </si>
  <si>
    <t>第六区</t>
  </si>
  <si>
    <t>宮城</t>
  </si>
  <si>
    <t>（参考）仙台市太白区内訳</t>
  </si>
  <si>
    <t>本庁管内</t>
  </si>
  <si>
    <t>秋保総合支所管内</t>
  </si>
  <si>
    <t>第三区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</si>
  <si>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</si>
  <si>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</si>
  <si>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</si>
  <si>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</si>
  <si>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</si>
  <si>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</si>
  <si>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</si>
  <si>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</si>
  <si>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</si>
  <si>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衆議院議員小選挙区別登録者数 （区割り改正法適用後）　</t>
  </si>
  <si>
    <t>衆議院議員小選挙区別登録者数 （区割り改正法適用前）</t>
  </si>
  <si>
    <t>前回（令和5年12月1日）現在</t>
  </si>
  <si>
    <t>今回（令和6年3月1日）現在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</si>
</sst>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190" fontId="4" fillId="0" borderId="47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2" borderId="48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52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58" fontId="4" fillId="32" borderId="58" xfId="0" applyNumberFormat="1" applyFont="1" applyFill="1" applyBorder="1" applyAlignment="1">
      <alignment horizontal="center" vertical="center" shrinkToFit="1"/>
    </xf>
    <xf numFmtId="58" fontId="4" fillId="32" borderId="62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 shrinkToFit="1"/>
    </xf>
    <xf numFmtId="0" fontId="4" fillId="32" borderId="62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8"/>
  <sheetViews>
    <sheetView tabSelected="1" view="pageBreakPreview" zoomScaleSheetLayoutView="100" workbookViewId="0" topLeftCell="A1">
      <selection activeCell="J60" sqref="J60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10</v>
      </c>
      <c r="B1" s="4"/>
      <c r="C1" s="4"/>
      <c r="D1" s="4"/>
      <c r="E1" s="4"/>
      <c r="F1" s="117">
        <v>45352</v>
      </c>
      <c r="G1" s="117"/>
      <c r="H1" s="5" t="s">
        <v>11</v>
      </c>
      <c r="J1" s="7" t="s">
        <v>12</v>
      </c>
    </row>
    <row r="2" spans="1:10" ht="18" customHeight="1">
      <c r="A2" s="118" t="s">
        <v>13</v>
      </c>
      <c r="B2" s="119"/>
      <c r="C2" s="122" t="s">
        <v>106</v>
      </c>
      <c r="D2" s="123"/>
      <c r="E2" s="124"/>
      <c r="F2" s="125" t="s">
        <v>105</v>
      </c>
      <c r="G2" s="126"/>
      <c r="H2" s="127"/>
      <c r="I2" s="128" t="s">
        <v>14</v>
      </c>
      <c r="J2" s="129"/>
    </row>
    <row r="3" spans="1:10" ht="18" customHeight="1" thickBot="1">
      <c r="A3" s="120"/>
      <c r="B3" s="121"/>
      <c r="C3" s="8" t="s">
        <v>15</v>
      </c>
      <c r="D3" s="9" t="s">
        <v>16</v>
      </c>
      <c r="E3" s="10" t="s">
        <v>17</v>
      </c>
      <c r="F3" s="11" t="s">
        <v>15</v>
      </c>
      <c r="G3" s="12" t="s">
        <v>16</v>
      </c>
      <c r="H3" s="10" t="s">
        <v>17</v>
      </c>
      <c r="I3" s="13" t="s">
        <v>18</v>
      </c>
      <c r="J3" s="10" t="s">
        <v>19</v>
      </c>
    </row>
    <row r="4" spans="1:10" ht="18" customHeight="1" thickBot="1" thickTop="1">
      <c r="A4" s="113" t="s">
        <v>20</v>
      </c>
      <c r="B4" s="114"/>
      <c r="C4" s="14">
        <v>922285</v>
      </c>
      <c r="D4" s="15">
        <v>984318</v>
      </c>
      <c r="E4" s="16">
        <v>1906603</v>
      </c>
      <c r="F4" s="17">
        <v>924335</v>
      </c>
      <c r="G4" s="15">
        <v>986389</v>
      </c>
      <c r="H4" s="16">
        <v>1910724</v>
      </c>
      <c r="I4" s="18">
        <v>-4121</v>
      </c>
      <c r="J4" s="19">
        <v>-0.0021567740814476544</v>
      </c>
    </row>
    <row r="5" spans="1:10" ht="18" customHeight="1">
      <c r="A5" s="115" t="s">
        <v>21</v>
      </c>
      <c r="B5" s="116"/>
      <c r="C5" s="20">
        <v>779038</v>
      </c>
      <c r="D5" s="21">
        <v>837322</v>
      </c>
      <c r="E5" s="22">
        <v>1616360</v>
      </c>
      <c r="F5" s="20">
        <v>780684</v>
      </c>
      <c r="G5" s="21">
        <v>838958</v>
      </c>
      <c r="H5" s="22">
        <v>1619642</v>
      </c>
      <c r="I5" s="23">
        <v>-3282</v>
      </c>
      <c r="J5" s="24">
        <v>-0.002026373729503206</v>
      </c>
    </row>
    <row r="6" spans="1:10" ht="18" customHeight="1" thickBot="1">
      <c r="A6" s="107" t="s">
        <v>22</v>
      </c>
      <c r="B6" s="108"/>
      <c r="C6" s="25">
        <v>143247</v>
      </c>
      <c r="D6" s="1">
        <v>146996</v>
      </c>
      <c r="E6" s="26">
        <v>290243</v>
      </c>
      <c r="F6" s="27">
        <v>143651</v>
      </c>
      <c r="G6" s="28">
        <v>147431</v>
      </c>
      <c r="H6" s="26">
        <v>291082</v>
      </c>
      <c r="I6" s="29">
        <v>-839</v>
      </c>
      <c r="J6" s="30">
        <v>-0.0028823493036326253</v>
      </c>
    </row>
    <row r="7" spans="1:10" ht="18" customHeight="1">
      <c r="A7" s="109" t="s">
        <v>23</v>
      </c>
      <c r="B7" s="110"/>
      <c r="C7" s="31">
        <v>430845</v>
      </c>
      <c r="D7" s="21">
        <v>470369</v>
      </c>
      <c r="E7" s="22">
        <v>901214</v>
      </c>
      <c r="F7" s="20">
        <v>431345</v>
      </c>
      <c r="G7" s="21">
        <v>470962</v>
      </c>
      <c r="H7" s="22">
        <v>902307</v>
      </c>
      <c r="I7" s="32">
        <v>-1093</v>
      </c>
      <c r="J7" s="24">
        <v>-0.0012113393778392378</v>
      </c>
    </row>
    <row r="8" spans="1:10" ht="18" customHeight="1">
      <c r="A8" s="33"/>
      <c r="B8" s="50" t="s">
        <v>24</v>
      </c>
      <c r="C8" s="35">
        <v>117718</v>
      </c>
      <c r="D8" s="36">
        <v>131428</v>
      </c>
      <c r="E8" s="37">
        <v>249146</v>
      </c>
      <c r="F8" s="35">
        <v>117761</v>
      </c>
      <c r="G8" s="36">
        <v>131498</v>
      </c>
      <c r="H8" s="37">
        <v>249259</v>
      </c>
      <c r="I8" s="38">
        <v>-113</v>
      </c>
      <c r="J8" s="39">
        <v>-0.0004533437107586691</v>
      </c>
    </row>
    <row r="9" spans="1:10" ht="18" customHeight="1">
      <c r="A9" s="33"/>
      <c r="B9" s="34" t="s">
        <v>25</v>
      </c>
      <c r="C9" s="35">
        <v>76920</v>
      </c>
      <c r="D9" s="36">
        <v>82274</v>
      </c>
      <c r="E9" s="37">
        <v>159194</v>
      </c>
      <c r="F9" s="35">
        <v>77187</v>
      </c>
      <c r="G9" s="36">
        <v>82483</v>
      </c>
      <c r="H9" s="37">
        <v>159670</v>
      </c>
      <c r="I9" s="38">
        <v>-476</v>
      </c>
      <c r="J9" s="39">
        <v>-0.0029811486190267633</v>
      </c>
    </row>
    <row r="10" spans="1:10" ht="18" customHeight="1">
      <c r="A10" s="33"/>
      <c r="B10" s="34" t="s">
        <v>26</v>
      </c>
      <c r="C10" s="35">
        <v>56805</v>
      </c>
      <c r="D10" s="36">
        <v>60391</v>
      </c>
      <c r="E10" s="37">
        <v>117196</v>
      </c>
      <c r="F10" s="35">
        <v>56842</v>
      </c>
      <c r="G10" s="36">
        <v>60486</v>
      </c>
      <c r="H10" s="37">
        <v>117328</v>
      </c>
      <c r="I10" s="38">
        <v>-132</v>
      </c>
      <c r="J10" s="39">
        <v>-0.0011250511386881046</v>
      </c>
    </row>
    <row r="11" spans="1:10" ht="18" customHeight="1">
      <c r="A11" s="33"/>
      <c r="B11" s="34" t="s">
        <v>27</v>
      </c>
      <c r="C11" s="35">
        <v>94366</v>
      </c>
      <c r="D11" s="36">
        <v>103139</v>
      </c>
      <c r="E11" s="37">
        <v>197505</v>
      </c>
      <c r="F11" s="35">
        <v>94365</v>
      </c>
      <c r="G11" s="36">
        <v>103195</v>
      </c>
      <c r="H11" s="37">
        <v>197560</v>
      </c>
      <c r="I11" s="38">
        <v>-55</v>
      </c>
      <c r="J11" s="39">
        <v>-0.0002783964365256075</v>
      </c>
    </row>
    <row r="12" spans="1:10" ht="18" customHeight="1" thickBot="1">
      <c r="A12" s="40"/>
      <c r="B12" s="41" t="s">
        <v>28</v>
      </c>
      <c r="C12" s="25">
        <v>85036</v>
      </c>
      <c r="D12" s="1">
        <v>93137</v>
      </c>
      <c r="E12" s="2">
        <v>178173</v>
      </c>
      <c r="F12" s="25">
        <v>85190</v>
      </c>
      <c r="G12" s="1">
        <v>93300</v>
      </c>
      <c r="H12" s="2">
        <v>178490</v>
      </c>
      <c r="I12" s="42">
        <v>-317</v>
      </c>
      <c r="J12" s="43">
        <v>-0.0017760098604964192</v>
      </c>
    </row>
    <row r="13" spans="1:10" ht="18" customHeight="1">
      <c r="A13" s="115" t="s">
        <v>29</v>
      </c>
      <c r="B13" s="116"/>
      <c r="C13" s="20">
        <v>56250</v>
      </c>
      <c r="D13" s="21">
        <v>60238</v>
      </c>
      <c r="E13" s="22">
        <v>116488</v>
      </c>
      <c r="F13" s="20">
        <v>56517</v>
      </c>
      <c r="G13" s="21">
        <v>60458</v>
      </c>
      <c r="H13" s="22">
        <v>116975</v>
      </c>
      <c r="I13" s="32">
        <v>-487</v>
      </c>
      <c r="J13" s="24">
        <v>-0.004163282752724928</v>
      </c>
    </row>
    <row r="14" spans="1:10" ht="18" customHeight="1">
      <c r="A14" s="111" t="s">
        <v>30</v>
      </c>
      <c r="B14" s="112"/>
      <c r="C14" s="35">
        <v>21457</v>
      </c>
      <c r="D14" s="36">
        <v>23473</v>
      </c>
      <c r="E14" s="37">
        <v>44930</v>
      </c>
      <c r="F14" s="35">
        <v>21509</v>
      </c>
      <c r="G14" s="36">
        <v>23520</v>
      </c>
      <c r="H14" s="37">
        <v>45029</v>
      </c>
      <c r="I14" s="38">
        <v>-99</v>
      </c>
      <c r="J14" s="39">
        <v>-0.002198583135312848</v>
      </c>
    </row>
    <row r="15" spans="1:10" ht="18" customHeight="1">
      <c r="A15" s="111" t="s">
        <v>31</v>
      </c>
      <c r="B15" s="112"/>
      <c r="C15" s="35">
        <v>24485</v>
      </c>
      <c r="D15" s="36">
        <v>26365</v>
      </c>
      <c r="E15" s="37">
        <v>50850</v>
      </c>
      <c r="F15" s="35">
        <v>24612</v>
      </c>
      <c r="G15" s="36">
        <v>26481</v>
      </c>
      <c r="H15" s="37">
        <v>51093</v>
      </c>
      <c r="I15" s="38">
        <v>-243</v>
      </c>
      <c r="J15" s="39">
        <v>-0.004756033116082414</v>
      </c>
    </row>
    <row r="16" spans="1:10" ht="18" customHeight="1">
      <c r="A16" s="111" t="s">
        <v>32</v>
      </c>
      <c r="B16" s="112"/>
      <c r="C16" s="35">
        <v>13386</v>
      </c>
      <c r="D16" s="36">
        <v>13905</v>
      </c>
      <c r="E16" s="37">
        <v>27291</v>
      </c>
      <c r="F16" s="35">
        <v>13466</v>
      </c>
      <c r="G16" s="36">
        <v>14008</v>
      </c>
      <c r="H16" s="37">
        <v>27474</v>
      </c>
      <c r="I16" s="38">
        <v>-183</v>
      </c>
      <c r="J16" s="39">
        <v>-0.006660842978816306</v>
      </c>
    </row>
    <row r="17" spans="1:10" ht="18" customHeight="1">
      <c r="A17" s="111" t="s">
        <v>33</v>
      </c>
      <c r="B17" s="112"/>
      <c r="C17" s="35">
        <v>31867</v>
      </c>
      <c r="D17" s="36">
        <v>33466</v>
      </c>
      <c r="E17" s="37">
        <v>65333</v>
      </c>
      <c r="F17" s="35">
        <v>31921</v>
      </c>
      <c r="G17" s="36">
        <v>33438</v>
      </c>
      <c r="H17" s="37">
        <v>65359</v>
      </c>
      <c r="I17" s="38">
        <v>-26</v>
      </c>
      <c r="J17" s="39">
        <v>-0.00039780290396118634</v>
      </c>
    </row>
    <row r="18" spans="1:10" ht="18" customHeight="1">
      <c r="A18" s="111" t="s">
        <v>34</v>
      </c>
      <c r="B18" s="112"/>
      <c r="C18" s="35">
        <v>11661</v>
      </c>
      <c r="D18" s="36">
        <v>11757</v>
      </c>
      <c r="E18" s="37">
        <v>23418</v>
      </c>
      <c r="F18" s="35">
        <v>11705</v>
      </c>
      <c r="G18" s="36">
        <v>11794</v>
      </c>
      <c r="H18" s="37">
        <v>23499</v>
      </c>
      <c r="I18" s="38">
        <v>-81</v>
      </c>
      <c r="J18" s="39">
        <v>-0.00344695518958249</v>
      </c>
    </row>
    <row r="19" spans="1:10" ht="18" customHeight="1">
      <c r="A19" s="111" t="s">
        <v>35</v>
      </c>
      <c r="B19" s="112"/>
      <c r="C19" s="35">
        <v>25548</v>
      </c>
      <c r="D19" s="36">
        <v>26382</v>
      </c>
      <c r="E19" s="37">
        <v>51930</v>
      </c>
      <c r="F19" s="35">
        <v>25627</v>
      </c>
      <c r="G19" s="36">
        <v>26429</v>
      </c>
      <c r="H19" s="37">
        <v>52056</v>
      </c>
      <c r="I19" s="38">
        <v>-126</v>
      </c>
      <c r="J19" s="39">
        <v>-0.0024204702627939056</v>
      </c>
    </row>
    <row r="20" spans="1:10" ht="18" customHeight="1">
      <c r="A20" s="111" t="s">
        <v>36</v>
      </c>
      <c r="B20" s="112"/>
      <c r="C20" s="35">
        <v>17759</v>
      </c>
      <c r="D20" s="36">
        <v>18475</v>
      </c>
      <c r="E20" s="37">
        <v>36234</v>
      </c>
      <c r="F20" s="35">
        <v>17759</v>
      </c>
      <c r="G20" s="36">
        <v>18499</v>
      </c>
      <c r="H20" s="37">
        <v>36258</v>
      </c>
      <c r="I20" s="38">
        <v>-24</v>
      </c>
      <c r="J20" s="39">
        <v>-0.0006619228859837678</v>
      </c>
    </row>
    <row r="21" spans="1:10" ht="18" customHeight="1">
      <c r="A21" s="111" t="s">
        <v>37</v>
      </c>
      <c r="B21" s="112"/>
      <c r="C21" s="35">
        <v>30950</v>
      </c>
      <c r="D21" s="36">
        <v>32445</v>
      </c>
      <c r="E21" s="37">
        <v>63395</v>
      </c>
      <c r="F21" s="35">
        <v>31092</v>
      </c>
      <c r="G21" s="36">
        <v>32593</v>
      </c>
      <c r="H21" s="37">
        <v>63685</v>
      </c>
      <c r="I21" s="38">
        <v>-290</v>
      </c>
      <c r="J21" s="39">
        <v>-0.004553662557902127</v>
      </c>
    </row>
    <row r="22" spans="1:10" ht="18" customHeight="1">
      <c r="A22" s="111" t="s">
        <v>38</v>
      </c>
      <c r="B22" s="112"/>
      <c r="C22" s="35">
        <v>26273</v>
      </c>
      <c r="D22" s="36">
        <v>27932</v>
      </c>
      <c r="E22" s="37">
        <v>54205</v>
      </c>
      <c r="F22" s="35">
        <v>26430</v>
      </c>
      <c r="G22" s="36">
        <v>28109</v>
      </c>
      <c r="H22" s="37">
        <v>54539</v>
      </c>
      <c r="I22" s="38">
        <v>-334</v>
      </c>
      <c r="J22" s="39">
        <v>-0.0061240580135315525</v>
      </c>
    </row>
    <row r="23" spans="1:10" ht="18" customHeight="1">
      <c r="A23" s="111" t="s">
        <v>39</v>
      </c>
      <c r="B23" s="112"/>
      <c r="C23" s="35">
        <v>15923</v>
      </c>
      <c r="D23" s="36">
        <v>16802</v>
      </c>
      <c r="E23" s="37">
        <v>32725</v>
      </c>
      <c r="F23" s="35">
        <v>15983</v>
      </c>
      <c r="G23" s="36">
        <v>16855</v>
      </c>
      <c r="H23" s="37">
        <v>32838</v>
      </c>
      <c r="I23" s="38">
        <v>-113</v>
      </c>
      <c r="J23" s="39">
        <v>-0.0034411352701139153</v>
      </c>
    </row>
    <row r="24" spans="1:10" ht="17.25" customHeight="1">
      <c r="A24" s="111" t="s">
        <v>40</v>
      </c>
      <c r="B24" s="112"/>
      <c r="C24" s="44">
        <v>51953</v>
      </c>
      <c r="D24" s="45">
        <v>53945</v>
      </c>
      <c r="E24" s="46">
        <v>105898</v>
      </c>
      <c r="F24" s="44">
        <v>52109</v>
      </c>
      <c r="G24" s="45">
        <v>54112</v>
      </c>
      <c r="H24" s="46">
        <v>106221</v>
      </c>
      <c r="I24" s="47">
        <v>-323</v>
      </c>
      <c r="J24" s="48">
        <v>-0.0030408299677088246</v>
      </c>
    </row>
    <row r="25" spans="1:10" ht="18" customHeight="1" thickBot="1">
      <c r="A25" s="107" t="s">
        <v>41</v>
      </c>
      <c r="B25" s="108"/>
      <c r="C25" s="25">
        <v>20681</v>
      </c>
      <c r="D25" s="1">
        <v>21768</v>
      </c>
      <c r="E25" s="2">
        <v>42449</v>
      </c>
      <c r="F25" s="25">
        <v>20609</v>
      </c>
      <c r="G25" s="1">
        <v>21700</v>
      </c>
      <c r="H25" s="2">
        <v>42309</v>
      </c>
      <c r="I25" s="42">
        <v>140</v>
      </c>
      <c r="J25" s="43">
        <v>0.003308988631260501</v>
      </c>
    </row>
    <row r="26" spans="1:10" ht="17.25" customHeight="1">
      <c r="A26" s="109" t="s">
        <v>42</v>
      </c>
      <c r="B26" s="110"/>
      <c r="C26" s="20">
        <v>5236</v>
      </c>
      <c r="D26" s="21">
        <v>5440</v>
      </c>
      <c r="E26" s="22">
        <v>10676</v>
      </c>
      <c r="F26" s="20">
        <v>5236</v>
      </c>
      <c r="G26" s="21">
        <v>5477</v>
      </c>
      <c r="H26" s="22">
        <v>10713</v>
      </c>
      <c r="I26" s="32">
        <v>-37</v>
      </c>
      <c r="J26" s="24">
        <v>-0.0034537477830672847</v>
      </c>
    </row>
    <row r="27" spans="1:10" ht="18" customHeight="1">
      <c r="A27" s="49"/>
      <c r="B27" s="50" t="s">
        <v>43</v>
      </c>
      <c r="C27" s="51">
        <v>4719</v>
      </c>
      <c r="D27" s="52">
        <v>4905</v>
      </c>
      <c r="E27" s="37">
        <v>9624</v>
      </c>
      <c r="F27" s="51">
        <v>4717</v>
      </c>
      <c r="G27" s="52">
        <v>4944</v>
      </c>
      <c r="H27" s="37">
        <v>9661</v>
      </c>
      <c r="I27" s="38">
        <v>-37</v>
      </c>
      <c r="J27" s="39">
        <v>-0.0038298312804057044</v>
      </c>
    </row>
    <row r="28" spans="1:10" ht="18" customHeight="1">
      <c r="A28" s="53"/>
      <c r="B28" s="50" t="s">
        <v>44</v>
      </c>
      <c r="C28" s="35">
        <v>517</v>
      </c>
      <c r="D28" s="36">
        <v>535</v>
      </c>
      <c r="E28" s="37">
        <v>1052</v>
      </c>
      <c r="F28" s="35">
        <v>519</v>
      </c>
      <c r="G28" s="36">
        <v>533</v>
      </c>
      <c r="H28" s="37">
        <v>1052</v>
      </c>
      <c r="I28" s="38">
        <v>0</v>
      </c>
      <c r="J28" s="39">
        <v>0</v>
      </c>
    </row>
    <row r="29" spans="1:10" ht="18" customHeight="1">
      <c r="A29" s="105" t="s">
        <v>45</v>
      </c>
      <c r="B29" s="106"/>
      <c r="C29" s="51">
        <v>33329</v>
      </c>
      <c r="D29" s="52">
        <v>34091</v>
      </c>
      <c r="E29" s="37">
        <v>67420</v>
      </c>
      <c r="F29" s="51">
        <v>33419</v>
      </c>
      <c r="G29" s="52">
        <v>34191</v>
      </c>
      <c r="H29" s="37">
        <v>67610</v>
      </c>
      <c r="I29" s="38">
        <v>-190</v>
      </c>
      <c r="J29" s="39">
        <v>-0.0028102351723118257</v>
      </c>
    </row>
    <row r="30" spans="1:10" ht="18" customHeight="1">
      <c r="A30" s="54"/>
      <c r="B30" s="50" t="s">
        <v>46</v>
      </c>
      <c r="C30" s="35">
        <v>9630</v>
      </c>
      <c r="D30" s="36">
        <v>10234</v>
      </c>
      <c r="E30" s="37">
        <v>19864</v>
      </c>
      <c r="F30" s="35">
        <v>9678</v>
      </c>
      <c r="G30" s="36">
        <v>10276</v>
      </c>
      <c r="H30" s="37">
        <v>19954</v>
      </c>
      <c r="I30" s="38">
        <v>-90</v>
      </c>
      <c r="J30" s="39">
        <v>-0.0045103738598777365</v>
      </c>
    </row>
    <row r="31" spans="1:10" ht="18" customHeight="1">
      <c r="A31" s="54"/>
      <c r="B31" s="50" t="s">
        <v>47</v>
      </c>
      <c r="C31" s="35">
        <v>4423</v>
      </c>
      <c r="D31" s="36">
        <v>4392</v>
      </c>
      <c r="E31" s="37">
        <v>8815</v>
      </c>
      <c r="F31" s="35">
        <v>4438</v>
      </c>
      <c r="G31" s="36">
        <v>4404</v>
      </c>
      <c r="H31" s="37">
        <v>8842</v>
      </c>
      <c r="I31" s="38">
        <v>-27</v>
      </c>
      <c r="J31" s="39">
        <v>-0.00305360778104502</v>
      </c>
    </row>
    <row r="32" spans="1:10" ht="18" customHeight="1">
      <c r="A32" s="54"/>
      <c r="B32" s="50" t="s">
        <v>48</v>
      </c>
      <c r="C32" s="35">
        <v>15721</v>
      </c>
      <c r="D32" s="36">
        <v>15908</v>
      </c>
      <c r="E32" s="37">
        <v>31629</v>
      </c>
      <c r="F32" s="35">
        <v>15734</v>
      </c>
      <c r="G32" s="36">
        <v>15917</v>
      </c>
      <c r="H32" s="37">
        <v>31651</v>
      </c>
      <c r="I32" s="38">
        <v>-22</v>
      </c>
      <c r="J32" s="39">
        <v>-0.0006950807241477008</v>
      </c>
    </row>
    <row r="33" spans="1:10" ht="18" customHeight="1">
      <c r="A33" s="55"/>
      <c r="B33" s="50" t="s">
        <v>49</v>
      </c>
      <c r="C33" s="35">
        <v>3555</v>
      </c>
      <c r="D33" s="36">
        <v>3557</v>
      </c>
      <c r="E33" s="37">
        <v>7112</v>
      </c>
      <c r="F33" s="35">
        <v>3569</v>
      </c>
      <c r="G33" s="36">
        <v>3594</v>
      </c>
      <c r="H33" s="37">
        <v>7163</v>
      </c>
      <c r="I33" s="38">
        <v>-51</v>
      </c>
      <c r="J33" s="39">
        <v>-0.0071199218204662795</v>
      </c>
    </row>
    <row r="34" spans="1:10" ht="18" customHeight="1">
      <c r="A34" s="105" t="s">
        <v>50</v>
      </c>
      <c r="B34" s="106"/>
      <c r="C34" s="51">
        <v>5270</v>
      </c>
      <c r="D34" s="52">
        <v>5239</v>
      </c>
      <c r="E34" s="37">
        <v>10509</v>
      </c>
      <c r="F34" s="51">
        <v>5315</v>
      </c>
      <c r="G34" s="52">
        <v>5278</v>
      </c>
      <c r="H34" s="37">
        <v>10593</v>
      </c>
      <c r="I34" s="38">
        <v>-84</v>
      </c>
      <c r="J34" s="39">
        <v>-0.007929764939110684</v>
      </c>
    </row>
    <row r="35" spans="1:10" ht="18" customHeight="1">
      <c r="A35" s="55"/>
      <c r="B35" s="50" t="s">
        <v>51</v>
      </c>
      <c r="C35" s="35">
        <v>5270</v>
      </c>
      <c r="D35" s="36">
        <v>5239</v>
      </c>
      <c r="E35" s="37">
        <v>10509</v>
      </c>
      <c r="F35" s="35">
        <v>5315</v>
      </c>
      <c r="G35" s="36">
        <v>5278</v>
      </c>
      <c r="H35" s="37">
        <v>10593</v>
      </c>
      <c r="I35" s="38">
        <v>-84</v>
      </c>
      <c r="J35" s="39">
        <v>-0.007929764939110684</v>
      </c>
    </row>
    <row r="36" spans="1:10" ht="18" customHeight="1">
      <c r="A36" s="105" t="s">
        <v>52</v>
      </c>
      <c r="B36" s="106"/>
      <c r="C36" s="51">
        <v>18882</v>
      </c>
      <c r="D36" s="52">
        <v>19673</v>
      </c>
      <c r="E36" s="37">
        <v>38555</v>
      </c>
      <c r="F36" s="35">
        <v>18926</v>
      </c>
      <c r="G36" s="36">
        <v>19719</v>
      </c>
      <c r="H36" s="37">
        <v>38645</v>
      </c>
      <c r="I36" s="38">
        <v>-90</v>
      </c>
      <c r="J36" s="39">
        <v>-0.002328891189028348</v>
      </c>
    </row>
    <row r="37" spans="1:10" ht="18" customHeight="1">
      <c r="A37" s="54"/>
      <c r="B37" s="50" t="s">
        <v>53</v>
      </c>
      <c r="C37" s="35">
        <v>13917</v>
      </c>
      <c r="D37" s="36">
        <v>14500</v>
      </c>
      <c r="E37" s="37">
        <v>28417</v>
      </c>
      <c r="F37" s="35">
        <v>13942</v>
      </c>
      <c r="G37" s="36">
        <v>14519</v>
      </c>
      <c r="H37" s="37">
        <v>28461</v>
      </c>
      <c r="I37" s="38">
        <v>-44</v>
      </c>
      <c r="J37" s="39">
        <v>-0.0015459751941252486</v>
      </c>
    </row>
    <row r="38" spans="1:10" ht="18" customHeight="1">
      <c r="A38" s="53"/>
      <c r="B38" s="50" t="s">
        <v>54</v>
      </c>
      <c r="C38" s="35">
        <v>4965</v>
      </c>
      <c r="D38" s="36">
        <v>5173</v>
      </c>
      <c r="E38" s="37">
        <v>10138</v>
      </c>
      <c r="F38" s="35">
        <v>4984</v>
      </c>
      <c r="G38" s="36">
        <v>5200</v>
      </c>
      <c r="H38" s="37">
        <v>10184</v>
      </c>
      <c r="I38" s="38">
        <v>-46</v>
      </c>
      <c r="J38" s="39">
        <v>-0.004516889238020405</v>
      </c>
    </row>
    <row r="39" spans="1:10" ht="18" customHeight="1">
      <c r="A39" s="105" t="s">
        <v>55</v>
      </c>
      <c r="B39" s="106"/>
      <c r="C39" s="51">
        <v>27706</v>
      </c>
      <c r="D39" s="56">
        <v>28992</v>
      </c>
      <c r="E39" s="37">
        <v>56698</v>
      </c>
      <c r="F39" s="35">
        <v>27757</v>
      </c>
      <c r="G39" s="36">
        <v>29025</v>
      </c>
      <c r="H39" s="37">
        <v>56782</v>
      </c>
      <c r="I39" s="38">
        <v>-84</v>
      </c>
      <c r="J39" s="39">
        <v>-0.0014793420450143202</v>
      </c>
    </row>
    <row r="40" spans="1:10" ht="18" customHeight="1">
      <c r="A40" s="54"/>
      <c r="B40" s="57" t="s">
        <v>56</v>
      </c>
      <c r="C40" s="35">
        <v>5533</v>
      </c>
      <c r="D40" s="36">
        <v>6037</v>
      </c>
      <c r="E40" s="37">
        <v>11570</v>
      </c>
      <c r="F40" s="35">
        <v>5552</v>
      </c>
      <c r="G40" s="36">
        <v>6065</v>
      </c>
      <c r="H40" s="37">
        <v>11617</v>
      </c>
      <c r="I40" s="38">
        <v>-47</v>
      </c>
      <c r="J40" s="39">
        <v>-0.004045794955668369</v>
      </c>
    </row>
    <row r="41" spans="1:10" ht="18" customHeight="1">
      <c r="A41" s="54"/>
      <c r="B41" s="50" t="s">
        <v>57</v>
      </c>
      <c r="C41" s="35">
        <v>7654</v>
      </c>
      <c r="D41" s="36">
        <v>7778</v>
      </c>
      <c r="E41" s="37">
        <v>15432</v>
      </c>
      <c r="F41" s="35">
        <v>7659</v>
      </c>
      <c r="G41" s="36">
        <v>7783</v>
      </c>
      <c r="H41" s="37">
        <v>15442</v>
      </c>
      <c r="I41" s="38">
        <v>-10</v>
      </c>
      <c r="J41" s="39">
        <v>-0.0006475845097785315</v>
      </c>
    </row>
    <row r="42" spans="1:10" ht="18" customHeight="1">
      <c r="A42" s="55"/>
      <c r="B42" s="50" t="s">
        <v>58</v>
      </c>
      <c r="C42" s="35">
        <v>14519</v>
      </c>
      <c r="D42" s="36">
        <v>15177</v>
      </c>
      <c r="E42" s="37">
        <v>29696</v>
      </c>
      <c r="F42" s="35">
        <v>14546</v>
      </c>
      <c r="G42" s="36">
        <v>15177</v>
      </c>
      <c r="H42" s="37">
        <v>29723</v>
      </c>
      <c r="I42" s="38">
        <v>-27</v>
      </c>
      <c r="J42" s="39">
        <v>-0.0009083874440668493</v>
      </c>
    </row>
    <row r="43" spans="1:10" ht="18" customHeight="1">
      <c r="A43" s="105" t="s">
        <v>59</v>
      </c>
      <c r="B43" s="106"/>
      <c r="C43" s="51">
        <v>17383</v>
      </c>
      <c r="D43" s="56">
        <v>16676</v>
      </c>
      <c r="E43" s="37">
        <v>34059</v>
      </c>
      <c r="F43" s="35">
        <v>17431</v>
      </c>
      <c r="G43" s="36">
        <v>16714</v>
      </c>
      <c r="H43" s="37">
        <v>34145</v>
      </c>
      <c r="I43" s="38">
        <v>-86</v>
      </c>
      <c r="J43" s="39">
        <v>-0.0025186703763362406</v>
      </c>
    </row>
    <row r="44" spans="1:10" ht="18" customHeight="1">
      <c r="A44" s="54"/>
      <c r="B44" s="50" t="s">
        <v>60</v>
      </c>
      <c r="C44" s="35">
        <v>11951</v>
      </c>
      <c r="D44" s="36">
        <v>11084</v>
      </c>
      <c r="E44" s="37">
        <v>23035</v>
      </c>
      <c r="F44" s="35">
        <v>11967</v>
      </c>
      <c r="G44" s="36">
        <v>11091</v>
      </c>
      <c r="H44" s="37">
        <v>23058</v>
      </c>
      <c r="I44" s="38">
        <v>-23</v>
      </c>
      <c r="J44" s="39">
        <v>-0.0009974846040420315</v>
      </c>
    </row>
    <row r="45" spans="1:10" ht="18" customHeight="1">
      <c r="A45" s="54"/>
      <c r="B45" s="50" t="s">
        <v>61</v>
      </c>
      <c r="C45" s="35">
        <v>3178</v>
      </c>
      <c r="D45" s="36">
        <v>3295</v>
      </c>
      <c r="E45" s="37">
        <v>6473</v>
      </c>
      <c r="F45" s="35">
        <v>3197</v>
      </c>
      <c r="G45" s="36">
        <v>3321</v>
      </c>
      <c r="H45" s="37">
        <v>6518</v>
      </c>
      <c r="I45" s="38">
        <v>-45</v>
      </c>
      <c r="J45" s="39">
        <v>-0.006903958269407817</v>
      </c>
    </row>
    <row r="46" spans="1:10" ht="18" customHeight="1">
      <c r="A46" s="55"/>
      <c r="B46" s="50" t="s">
        <v>62</v>
      </c>
      <c r="C46" s="35">
        <v>2254</v>
      </c>
      <c r="D46" s="36">
        <v>2297</v>
      </c>
      <c r="E46" s="37">
        <v>4551</v>
      </c>
      <c r="F46" s="35">
        <v>2267</v>
      </c>
      <c r="G46" s="36">
        <v>2302</v>
      </c>
      <c r="H46" s="37">
        <v>4569</v>
      </c>
      <c r="I46" s="38">
        <v>-18</v>
      </c>
      <c r="J46" s="39">
        <v>-0.003939592908732803</v>
      </c>
    </row>
    <row r="47" spans="1:10" ht="18" customHeight="1">
      <c r="A47" s="105" t="s">
        <v>63</v>
      </c>
      <c r="B47" s="106"/>
      <c r="C47" s="35">
        <v>11715</v>
      </c>
      <c r="D47" s="36">
        <v>12251</v>
      </c>
      <c r="E47" s="37">
        <v>23966</v>
      </c>
      <c r="F47" s="35">
        <v>11761</v>
      </c>
      <c r="G47" s="36">
        <v>12313</v>
      </c>
      <c r="H47" s="37">
        <v>24074</v>
      </c>
      <c r="I47" s="38">
        <v>-108</v>
      </c>
      <c r="J47" s="39">
        <v>-0.004486167649746631</v>
      </c>
    </row>
    <row r="48" spans="1:10" ht="18" customHeight="1">
      <c r="A48" s="54"/>
      <c r="B48" s="50" t="s">
        <v>64</v>
      </c>
      <c r="C48" s="35">
        <v>2582</v>
      </c>
      <c r="D48" s="36">
        <v>2806</v>
      </c>
      <c r="E48" s="58">
        <v>5388</v>
      </c>
      <c r="F48" s="35">
        <v>2593</v>
      </c>
      <c r="G48" s="36">
        <v>2817</v>
      </c>
      <c r="H48" s="37">
        <v>5410</v>
      </c>
      <c r="I48" s="38">
        <v>-22</v>
      </c>
      <c r="J48" s="39">
        <v>-0.004066543438077663</v>
      </c>
    </row>
    <row r="49" spans="1:10" ht="18" customHeight="1">
      <c r="A49" s="55"/>
      <c r="B49" s="50" t="s">
        <v>65</v>
      </c>
      <c r="C49" s="35">
        <v>9133</v>
      </c>
      <c r="D49" s="36">
        <v>9445</v>
      </c>
      <c r="E49" s="37">
        <v>18578</v>
      </c>
      <c r="F49" s="35">
        <v>9168</v>
      </c>
      <c r="G49" s="36">
        <v>9496</v>
      </c>
      <c r="H49" s="37">
        <v>18664</v>
      </c>
      <c r="I49" s="38">
        <v>-86</v>
      </c>
      <c r="J49" s="39">
        <v>-0.0046078011144449205</v>
      </c>
    </row>
    <row r="50" spans="1:10" ht="18" customHeight="1">
      <c r="A50" s="105" t="s">
        <v>66</v>
      </c>
      <c r="B50" s="106"/>
      <c r="C50" s="35">
        <v>16106</v>
      </c>
      <c r="D50" s="36">
        <v>16939</v>
      </c>
      <c r="E50" s="37">
        <v>33045</v>
      </c>
      <c r="F50" s="35">
        <v>16142</v>
      </c>
      <c r="G50" s="36">
        <v>17008</v>
      </c>
      <c r="H50" s="37">
        <v>33150</v>
      </c>
      <c r="I50" s="38">
        <v>-105</v>
      </c>
      <c r="J50" s="39">
        <v>-0.0031674208144796268</v>
      </c>
    </row>
    <row r="51" spans="1:10" ht="18" customHeight="1">
      <c r="A51" s="54"/>
      <c r="B51" s="50" t="s">
        <v>67</v>
      </c>
      <c r="C51" s="35">
        <v>6364</v>
      </c>
      <c r="D51" s="36">
        <v>6580</v>
      </c>
      <c r="E51" s="37">
        <v>12944</v>
      </c>
      <c r="F51" s="35">
        <v>6392</v>
      </c>
      <c r="G51" s="36">
        <v>6614</v>
      </c>
      <c r="H51" s="37">
        <v>13006</v>
      </c>
      <c r="I51" s="38">
        <v>-62</v>
      </c>
      <c r="J51" s="39">
        <v>-0.004767030601260935</v>
      </c>
    </row>
    <row r="52" spans="1:10" ht="18" customHeight="1">
      <c r="A52" s="55"/>
      <c r="B52" s="50" t="s">
        <v>68</v>
      </c>
      <c r="C52" s="35">
        <v>9742</v>
      </c>
      <c r="D52" s="36">
        <v>10359</v>
      </c>
      <c r="E52" s="37">
        <v>20101</v>
      </c>
      <c r="F52" s="35">
        <v>9750</v>
      </c>
      <c r="G52" s="36">
        <v>10394</v>
      </c>
      <c r="H52" s="37">
        <v>20144</v>
      </c>
      <c r="I52" s="38">
        <v>-43</v>
      </c>
      <c r="J52" s="39">
        <v>-0.002134630659253345</v>
      </c>
    </row>
    <row r="53" spans="1:10" ht="18" customHeight="1">
      <c r="A53" s="105" t="s">
        <v>69</v>
      </c>
      <c r="B53" s="106"/>
      <c r="C53" s="35">
        <v>2523</v>
      </c>
      <c r="D53" s="36">
        <v>2504</v>
      </c>
      <c r="E53" s="37">
        <v>5027</v>
      </c>
      <c r="F53" s="35">
        <v>2543</v>
      </c>
      <c r="G53" s="36">
        <v>2507</v>
      </c>
      <c r="H53" s="37">
        <v>5050</v>
      </c>
      <c r="I53" s="38">
        <v>-23</v>
      </c>
      <c r="J53" s="39">
        <v>-0.0045544554455445585</v>
      </c>
    </row>
    <row r="54" spans="1:10" ht="18" customHeight="1">
      <c r="A54" s="55"/>
      <c r="B54" s="50" t="s">
        <v>0</v>
      </c>
      <c r="C54" s="35">
        <v>2523</v>
      </c>
      <c r="D54" s="36">
        <v>2504</v>
      </c>
      <c r="E54" s="37">
        <v>5027</v>
      </c>
      <c r="F54" s="35">
        <v>2543</v>
      </c>
      <c r="G54" s="36">
        <v>2507</v>
      </c>
      <c r="H54" s="37">
        <v>5050</v>
      </c>
      <c r="I54" s="38">
        <v>-23</v>
      </c>
      <c r="J54" s="39">
        <v>-0.0045544554455445585</v>
      </c>
    </row>
    <row r="55" spans="1:10" ht="18" customHeight="1">
      <c r="A55" s="105" t="s">
        <v>70</v>
      </c>
      <c r="B55" s="106"/>
      <c r="C55" s="44">
        <v>5097</v>
      </c>
      <c r="D55" s="45">
        <v>5191</v>
      </c>
      <c r="E55" s="59">
        <v>10288</v>
      </c>
      <c r="F55" s="35">
        <v>5121</v>
      </c>
      <c r="G55" s="36">
        <v>5199</v>
      </c>
      <c r="H55" s="59">
        <v>10320</v>
      </c>
      <c r="I55" s="60">
        <v>-32</v>
      </c>
      <c r="J55" s="61">
        <v>-0.0031007751937984773</v>
      </c>
    </row>
    <row r="56" spans="1:10" ht="18" customHeight="1" thickBot="1">
      <c r="A56" s="62"/>
      <c r="B56" s="41" t="s">
        <v>71</v>
      </c>
      <c r="C56" s="25">
        <v>5097</v>
      </c>
      <c r="D56" s="1">
        <v>5191</v>
      </c>
      <c r="E56" s="2">
        <v>10288</v>
      </c>
      <c r="F56" s="25">
        <v>5121</v>
      </c>
      <c r="G56" s="1">
        <v>5199</v>
      </c>
      <c r="H56" s="2">
        <v>10320</v>
      </c>
      <c r="I56" s="42">
        <v>-32</v>
      </c>
      <c r="J56" s="43">
        <v>-0.0031007751937984773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103</v>
      </c>
      <c r="C58" s="66"/>
      <c r="D58" s="67"/>
      <c r="E58" s="68"/>
      <c r="F58" s="68"/>
      <c r="G58" s="65" t="s">
        <v>72</v>
      </c>
      <c r="H58" s="68"/>
      <c r="I58" s="68"/>
      <c r="J58" s="68"/>
    </row>
    <row r="59" spans="1:10" ht="18" customHeight="1">
      <c r="A59" s="68"/>
      <c r="B59" s="69"/>
      <c r="C59" s="70" t="s">
        <v>73</v>
      </c>
      <c r="D59" s="71" t="s">
        <v>74</v>
      </c>
      <c r="E59" s="72" t="s">
        <v>75</v>
      </c>
      <c r="F59" s="68"/>
      <c r="G59" s="69"/>
      <c r="H59" s="70" t="s">
        <v>15</v>
      </c>
      <c r="I59" s="70" t="s">
        <v>16</v>
      </c>
      <c r="J59" s="72" t="s">
        <v>17</v>
      </c>
    </row>
    <row r="60" spans="1:10" ht="18" customHeight="1">
      <c r="A60" s="67"/>
      <c r="B60" s="73" t="s">
        <v>76</v>
      </c>
      <c r="C60" s="74">
        <f>SUM(C8,C11)</f>
        <v>212084</v>
      </c>
      <c r="D60" s="74">
        <f>SUM(D8,D11)</f>
        <v>234567</v>
      </c>
      <c r="E60" s="75">
        <f>SUM(C60:D60)</f>
        <v>446651</v>
      </c>
      <c r="F60" s="68"/>
      <c r="G60" s="77" t="s">
        <v>78</v>
      </c>
      <c r="H60" s="74">
        <f>SUM(C13,C53)</f>
        <v>58773</v>
      </c>
      <c r="I60" s="74">
        <f>SUM(D13,D53)</f>
        <v>62742</v>
      </c>
      <c r="J60" s="75">
        <f aca="true" t="shared" si="0" ref="J60:J66">SUM(H60:I60)</f>
        <v>121515</v>
      </c>
    </row>
    <row r="61" spans="1:10" ht="18" customHeight="1">
      <c r="A61" s="67"/>
      <c r="B61" s="73" t="s">
        <v>79</v>
      </c>
      <c r="C61" s="74">
        <f>SUM(C12,C9,C10)</f>
        <v>218761</v>
      </c>
      <c r="D61" s="74">
        <f>SUM(D12,D9,D10)</f>
        <v>235802</v>
      </c>
      <c r="E61" s="75">
        <f>SUM(C61:D61)</f>
        <v>454563</v>
      </c>
      <c r="F61" s="68"/>
      <c r="G61" s="77" t="s">
        <v>80</v>
      </c>
      <c r="H61" s="74">
        <f>SUM(C15,C55)</f>
        <v>29582</v>
      </c>
      <c r="I61" s="74">
        <f>SUM(D15,D55)</f>
        <v>31556</v>
      </c>
      <c r="J61" s="75">
        <f t="shared" si="0"/>
        <v>61138</v>
      </c>
    </row>
    <row r="62" spans="1:10" ht="18" customHeight="1">
      <c r="A62" s="67"/>
      <c r="B62" s="73" t="s">
        <v>81</v>
      </c>
      <c r="C62" s="74">
        <f>SUM(C16,C17,C18,C20,C27,C28,C30,C31,C32,C33,C35,C37,C38)</f>
        <v>137390</v>
      </c>
      <c r="D62" s="74">
        <f>SUM(D16,D17,D18,D20,D27,D28,D30,D31,D32,D33,D35,D37,D38)</f>
        <v>142046</v>
      </c>
      <c r="E62" s="75">
        <f>SUM(C62:D62)</f>
        <v>279436</v>
      </c>
      <c r="F62" s="68"/>
      <c r="G62" s="77" t="s">
        <v>83</v>
      </c>
      <c r="H62" s="74">
        <f>SUM(C16,C26)</f>
        <v>18622</v>
      </c>
      <c r="I62" s="74">
        <f>SUM(D16,D26)</f>
        <v>19345</v>
      </c>
      <c r="J62" s="75">
        <f t="shared" si="0"/>
        <v>37967</v>
      </c>
    </row>
    <row r="63" spans="1:10" ht="18" customHeight="1">
      <c r="A63" s="67"/>
      <c r="B63" s="73" t="s">
        <v>84</v>
      </c>
      <c r="C63" s="74">
        <f>SUM(C13,C14,C19,C23,C25,C40,C41,C42,C44,C45,C46,C54)</f>
        <v>187471</v>
      </c>
      <c r="D63" s="74">
        <f>SUM(D13,D14,D19,D23,D25,D40,D41,D42,D44,D45,D46,D54)</f>
        <v>196835</v>
      </c>
      <c r="E63" s="75">
        <f>SUM(C63:D63)</f>
        <v>384306</v>
      </c>
      <c r="F63" s="68"/>
      <c r="G63" s="77" t="s">
        <v>85</v>
      </c>
      <c r="H63" s="74">
        <f>SUM(C18,C34)</f>
        <v>16931</v>
      </c>
      <c r="I63" s="74">
        <f>SUM(D18,D34)</f>
        <v>16996</v>
      </c>
      <c r="J63" s="75">
        <f t="shared" si="0"/>
        <v>33927</v>
      </c>
    </row>
    <row r="64" spans="1:10" ht="18" customHeight="1" thickBot="1">
      <c r="A64" s="67"/>
      <c r="B64" s="78" t="s">
        <v>86</v>
      </c>
      <c r="C64" s="79">
        <f>SUM(C15,C21,C22,C24,C48,C49,C51,C52,C56)</f>
        <v>166579</v>
      </c>
      <c r="D64" s="79">
        <f>SUM(D15,D21,D22,D24,D48,D49,D51,D52,D56)</f>
        <v>175068</v>
      </c>
      <c r="E64" s="92">
        <f>SUM(C64:D64)</f>
        <v>341647</v>
      </c>
      <c r="F64" s="68"/>
      <c r="G64" s="77" t="s">
        <v>87</v>
      </c>
      <c r="H64" s="74">
        <f>SUM(C19,C41)</f>
        <v>33202</v>
      </c>
      <c r="I64" s="74">
        <f>SUM(D19,D41)</f>
        <v>34160</v>
      </c>
      <c r="J64" s="75">
        <f t="shared" si="0"/>
        <v>67362</v>
      </c>
    </row>
    <row r="65" spans="1:10" ht="18" customHeight="1">
      <c r="A65" s="67"/>
      <c r="B65" s="66"/>
      <c r="C65" s="66"/>
      <c r="D65" s="67"/>
      <c r="E65" s="68"/>
      <c r="F65" s="68"/>
      <c r="G65" s="94" t="s">
        <v>9</v>
      </c>
      <c r="H65" s="36">
        <f>SUM(C25,C43)</f>
        <v>38064</v>
      </c>
      <c r="I65" s="36">
        <f>SUM(D25,D43)</f>
        <v>38444</v>
      </c>
      <c r="J65" s="59">
        <f t="shared" si="0"/>
        <v>76508</v>
      </c>
    </row>
    <row r="66" spans="1:10" ht="18" customHeight="1" thickBot="1">
      <c r="A66" s="67"/>
      <c r="B66" s="66"/>
      <c r="C66" s="66"/>
      <c r="D66" s="67"/>
      <c r="E66" s="68"/>
      <c r="F66" s="68"/>
      <c r="G66" s="102" t="s">
        <v>89</v>
      </c>
      <c r="H66" s="79">
        <f>C39-C41</f>
        <v>20052</v>
      </c>
      <c r="I66" s="79">
        <f>D39-D41</f>
        <v>21214</v>
      </c>
      <c r="J66" s="93">
        <f t="shared" si="0"/>
        <v>41266</v>
      </c>
    </row>
    <row r="67" spans="1:10" ht="18" customHeight="1">
      <c r="A67" s="67"/>
      <c r="B67" s="66"/>
      <c r="C67" s="66"/>
      <c r="D67" s="67"/>
      <c r="E67" s="66"/>
      <c r="F67" s="66"/>
      <c r="G67" s="95"/>
      <c r="H67" s="103"/>
      <c r="I67" s="101"/>
      <c r="J67" s="101"/>
    </row>
    <row r="68" spans="1:10" ht="18" thickBot="1">
      <c r="A68" s="67"/>
      <c r="B68" s="65" t="s">
        <v>104</v>
      </c>
      <c r="C68" s="66"/>
      <c r="D68" s="67"/>
      <c r="E68" s="68"/>
      <c r="F68" s="68"/>
      <c r="G68" s="82"/>
      <c r="H68" s="66"/>
      <c r="I68" s="66"/>
      <c r="J68" s="66"/>
    </row>
    <row r="69" spans="1:10" ht="17.25">
      <c r="A69" s="67"/>
      <c r="B69" s="69"/>
      <c r="C69" s="70" t="s">
        <v>15</v>
      </c>
      <c r="D69" s="71" t="s">
        <v>16</v>
      </c>
      <c r="E69" s="72" t="s">
        <v>17</v>
      </c>
      <c r="F69" s="68"/>
      <c r="G69" s="82"/>
      <c r="H69" s="66"/>
      <c r="I69" s="66"/>
      <c r="J69" s="66"/>
    </row>
    <row r="70" spans="1:10" ht="18" customHeight="1">
      <c r="A70" s="67"/>
      <c r="B70" s="73" t="s">
        <v>76</v>
      </c>
      <c r="C70" s="74">
        <f>SUM(C8,C79)</f>
        <v>210476</v>
      </c>
      <c r="D70" s="74">
        <f>SUM(D8,D79)</f>
        <v>232885</v>
      </c>
      <c r="E70" s="75">
        <f>SUM(C70:D70)</f>
        <v>443361</v>
      </c>
      <c r="F70" s="76" t="s">
        <v>77</v>
      </c>
      <c r="G70" s="82"/>
      <c r="H70" s="66"/>
      <c r="I70" s="66"/>
      <c r="J70" s="66"/>
    </row>
    <row r="71" spans="1:10" ht="18" customHeight="1">
      <c r="A71" s="67"/>
      <c r="B71" s="73" t="s">
        <v>79</v>
      </c>
      <c r="C71" s="74">
        <f>SUM(C12,C9,C10)</f>
        <v>218761</v>
      </c>
      <c r="D71" s="74">
        <f>SUM(D12,D9,D10)</f>
        <v>235802</v>
      </c>
      <c r="E71" s="75">
        <f>SUM(C71:D71)</f>
        <v>454563</v>
      </c>
      <c r="F71" s="68"/>
      <c r="G71" s="82"/>
      <c r="H71" s="66"/>
      <c r="I71" s="66"/>
      <c r="J71" s="66"/>
    </row>
    <row r="72" spans="1:10" ht="18" customHeight="1">
      <c r="A72" s="67"/>
      <c r="B72" s="73" t="s">
        <v>81</v>
      </c>
      <c r="C72" s="74">
        <f>SUM(C80,C16,C17,C18,C20,C26,C29,C34,C36)</f>
        <v>138998</v>
      </c>
      <c r="D72" s="74">
        <f>SUM(D80,D16,D17,D18,D20,D26,D29,D34,D36)</f>
        <v>143728</v>
      </c>
      <c r="E72" s="75">
        <f>SUM(C72:D72)</f>
        <v>282726</v>
      </c>
      <c r="F72" s="76" t="s">
        <v>82</v>
      </c>
      <c r="G72" s="82"/>
      <c r="H72" s="66"/>
      <c r="I72" s="66"/>
      <c r="J72" s="66"/>
    </row>
    <row r="73" spans="1:10" ht="18" customHeight="1">
      <c r="A73" s="67"/>
      <c r="B73" s="73" t="s">
        <v>84</v>
      </c>
      <c r="C73" s="74">
        <f>SUM(C14,C19,C25,C47,C41,C42,C44,C46)</f>
        <v>115779</v>
      </c>
      <c r="D73" s="74">
        <f>SUM(D14,D19,D25,D47,D41,D42,D44,D46)</f>
        <v>120210</v>
      </c>
      <c r="E73" s="75">
        <f>SUM(C73:D73)</f>
        <v>235989</v>
      </c>
      <c r="F73" s="76"/>
      <c r="G73" s="82"/>
      <c r="H73" s="66"/>
      <c r="I73" s="66"/>
      <c r="J73" s="66"/>
    </row>
    <row r="74" spans="1:10" ht="18" customHeight="1">
      <c r="A74" s="67"/>
      <c r="B74" s="73" t="s">
        <v>86</v>
      </c>
      <c r="C74" s="74">
        <f>SUM(C13,C23,C85,C87,C40,C45,C50,C53,C55)</f>
        <v>118907</v>
      </c>
      <c r="D74" s="74">
        <f>SUM(D13,D23,D85,D87,D40,D45,D50,D53,D55)</f>
        <v>125837</v>
      </c>
      <c r="E74" s="75">
        <f>SUM(C74:D74)</f>
        <v>244744</v>
      </c>
      <c r="F74" s="76" t="s">
        <v>7</v>
      </c>
      <c r="G74" s="82"/>
      <c r="H74" s="66"/>
      <c r="I74" s="66"/>
      <c r="J74" s="66"/>
    </row>
    <row r="75" spans="1:10" ht="18" thickBot="1">
      <c r="A75" s="68"/>
      <c r="B75" s="78" t="s">
        <v>88</v>
      </c>
      <c r="C75" s="79">
        <f>SUM(C15,C21,C22,C84,C86)</f>
        <v>119364</v>
      </c>
      <c r="D75" s="79">
        <f>SUM(D15,D21,D22,D84,D86)</f>
        <v>125856</v>
      </c>
      <c r="E75" s="92">
        <f>SUM(E15,E21,E22,E84,E86)</f>
        <v>245220</v>
      </c>
      <c r="F75" s="76" t="s">
        <v>8</v>
      </c>
      <c r="G75" s="82"/>
      <c r="H75" s="66"/>
      <c r="I75" s="66"/>
      <c r="J75" s="66"/>
    </row>
    <row r="76" spans="1:10" ht="17.25">
      <c r="A76" s="68"/>
      <c r="B76" s="80"/>
      <c r="C76" s="80"/>
      <c r="D76" s="67"/>
      <c r="E76" s="81"/>
      <c r="F76" s="68"/>
      <c r="G76" s="82"/>
      <c r="H76" s="66"/>
      <c r="I76" s="66"/>
      <c r="J76" s="66"/>
    </row>
    <row r="77" spans="1:10" ht="18" thickBot="1">
      <c r="A77" s="68"/>
      <c r="B77" s="104" t="s">
        <v>90</v>
      </c>
      <c r="C77" s="104"/>
      <c r="D77" s="67"/>
      <c r="E77" s="66"/>
      <c r="F77" s="68"/>
      <c r="G77" s="82"/>
      <c r="H77" s="66"/>
      <c r="I77" s="66"/>
      <c r="J77" s="66"/>
    </row>
    <row r="78" spans="1:10" ht="17.25">
      <c r="A78" s="68"/>
      <c r="B78" s="87"/>
      <c r="C78" s="70" t="s">
        <v>73</v>
      </c>
      <c r="D78" s="71" t="s">
        <v>74</v>
      </c>
      <c r="E78" s="70" t="s">
        <v>75</v>
      </c>
      <c r="F78" s="72"/>
      <c r="G78" s="76" t="s">
        <v>1</v>
      </c>
      <c r="H78" s="66"/>
      <c r="I78" s="66"/>
      <c r="J78" s="66"/>
    </row>
    <row r="79" spans="1:10" ht="17.25">
      <c r="A79" s="68"/>
      <c r="B79" s="96" t="s">
        <v>91</v>
      </c>
      <c r="C79" s="97">
        <v>92758</v>
      </c>
      <c r="D79" s="97">
        <v>101457</v>
      </c>
      <c r="E79" s="97">
        <v>194215</v>
      </c>
      <c r="F79" s="88" t="s">
        <v>76</v>
      </c>
      <c r="G79" s="76" t="s">
        <v>2</v>
      </c>
      <c r="H79" s="66"/>
      <c r="I79" s="66"/>
      <c r="J79" s="66"/>
    </row>
    <row r="80" spans="1:10" ht="18" thickBot="1">
      <c r="A80" s="68"/>
      <c r="B80" s="84" t="s">
        <v>92</v>
      </c>
      <c r="C80" s="85">
        <v>1608</v>
      </c>
      <c r="D80" s="85">
        <v>1682</v>
      </c>
      <c r="E80" s="85">
        <v>3290</v>
      </c>
      <c r="F80" s="90" t="s">
        <v>93</v>
      </c>
      <c r="G80" s="86" t="s">
        <v>3</v>
      </c>
      <c r="H80" s="66"/>
      <c r="I80" s="66"/>
      <c r="J80" s="66"/>
    </row>
    <row r="81" spans="1:10" ht="17.25">
      <c r="A81" s="68"/>
      <c r="B81" s="66"/>
      <c r="C81" s="66"/>
      <c r="D81" s="67"/>
      <c r="E81" s="66"/>
      <c r="F81" s="68"/>
      <c r="G81" s="86" t="s">
        <v>4</v>
      </c>
      <c r="H81" s="66"/>
      <c r="I81" s="66"/>
      <c r="J81" s="66"/>
    </row>
    <row r="82" spans="1:10" ht="18" thickBot="1">
      <c r="A82" s="64"/>
      <c r="B82" s="83" t="s">
        <v>94</v>
      </c>
      <c r="C82" s="66"/>
      <c r="D82" s="67"/>
      <c r="E82" s="68"/>
      <c r="F82" s="68"/>
      <c r="G82" s="76"/>
      <c r="H82" s="68"/>
      <c r="I82" s="68"/>
      <c r="J82" s="68"/>
    </row>
    <row r="83" spans="2:10" ht="18" customHeight="1">
      <c r="B83" s="98"/>
      <c r="C83" s="70" t="s">
        <v>73</v>
      </c>
      <c r="D83" s="71" t="s">
        <v>74</v>
      </c>
      <c r="E83" s="70" t="s">
        <v>75</v>
      </c>
      <c r="F83" s="72"/>
      <c r="G83" s="76"/>
      <c r="H83" s="68"/>
      <c r="I83" s="68"/>
      <c r="J83" s="68"/>
    </row>
    <row r="84" spans="2:10" ht="18" customHeight="1">
      <c r="B84" s="73" t="s">
        <v>95</v>
      </c>
      <c r="C84" s="74">
        <v>31280</v>
      </c>
      <c r="D84" s="74">
        <v>32478</v>
      </c>
      <c r="E84" s="74">
        <v>63758</v>
      </c>
      <c r="F84" s="100" t="s">
        <v>5</v>
      </c>
      <c r="G84" s="76" t="s">
        <v>96</v>
      </c>
      <c r="H84" s="68"/>
      <c r="I84" s="68"/>
      <c r="J84" s="68"/>
    </row>
    <row r="85" spans="2:10" ht="18" customHeight="1">
      <c r="B85" s="73" t="s">
        <v>97</v>
      </c>
      <c r="C85" s="74">
        <v>10094</v>
      </c>
      <c r="D85" s="74">
        <v>10543</v>
      </c>
      <c r="E85" s="74">
        <v>20637</v>
      </c>
      <c r="F85" s="88" t="s">
        <v>6</v>
      </c>
      <c r="G85" s="76" t="s">
        <v>98</v>
      </c>
      <c r="H85" s="89"/>
      <c r="I85" s="68"/>
      <c r="J85" s="68"/>
    </row>
    <row r="86" spans="2:10" ht="18" customHeight="1">
      <c r="B86" s="73" t="s">
        <v>99</v>
      </c>
      <c r="C86" s="74">
        <v>6376</v>
      </c>
      <c r="D86" s="74">
        <v>6636</v>
      </c>
      <c r="E86" s="74">
        <v>13012</v>
      </c>
      <c r="F86" s="100" t="s">
        <v>5</v>
      </c>
      <c r="G86" s="76" t="s">
        <v>100</v>
      </c>
      <c r="H86" s="89"/>
      <c r="I86" s="89"/>
      <c r="J86" s="68"/>
    </row>
    <row r="87" spans="2:10" ht="22.5" customHeight="1" thickBot="1">
      <c r="B87" s="78" t="s">
        <v>101</v>
      </c>
      <c r="C87" s="79">
        <v>4203</v>
      </c>
      <c r="D87" s="79">
        <v>4288</v>
      </c>
      <c r="E87" s="79">
        <v>8491</v>
      </c>
      <c r="F87" s="90" t="s">
        <v>6</v>
      </c>
      <c r="G87" s="76" t="s">
        <v>102</v>
      </c>
      <c r="H87" s="89"/>
      <c r="I87" s="89"/>
      <c r="J87" s="68"/>
    </row>
    <row r="88" spans="2:10" ht="22.5" customHeight="1">
      <c r="B88" s="99"/>
      <c r="C88" s="68"/>
      <c r="D88" s="91"/>
      <c r="E88" s="68"/>
      <c r="F88" s="68"/>
      <c r="G88" s="76"/>
      <c r="H88" s="89"/>
      <c r="I88" s="89"/>
      <c r="J88" s="89"/>
    </row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77:C77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79:C82 C84:D65536 E75 C65:C76 C57:D64 D65:D83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2023-03-01T03:09:42Z</cp:lastPrinted>
  <dcterms:created xsi:type="dcterms:W3CDTF">1997-01-08T22:48:59Z</dcterms:created>
  <dcterms:modified xsi:type="dcterms:W3CDTF">2024-03-01T02:15:03Z</dcterms:modified>
  <cp:category/>
  <cp:version/>
  <cp:contentType/>
  <cp:contentStatus/>
</cp:coreProperties>
</file>