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196\07-保育班\041_保育所　認可・変更\05_認可関係各種様式・規程等\★最新\認可申請\R6\事業者申請用\"/>
    </mc:Choice>
  </mc:AlternateContent>
  <bookViews>
    <workbookView xWindow="0" yWindow="0" windowWidth="20490" windowHeight="6780" tabRatio="659" activeTab="1"/>
  </bookViews>
  <sheets>
    <sheet name="職務分担" sheetId="23" r:id="rId1"/>
    <sheet name="様式第7号（職員名簿）" sheetId="25" r:id="rId2"/>
    <sheet name="作成例" sheetId="24" r:id="rId3"/>
  </sheets>
  <definedNames>
    <definedName name="_xlnm.Print_Area" localSheetId="2">作成例!$A$1:$S$27</definedName>
    <definedName name="_xlnm.Print_Area" localSheetId="0">職務分担!$A$1:$S$27</definedName>
    <definedName name="_xlnm.Print_Area" localSheetId="1">'様式第7号（職員名簿）'!$B$3:$J$28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25" l="1"/>
  <c r="I25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6" i="25"/>
  <c r="S25" i="24" l="1"/>
  <c r="S24" i="24"/>
  <c r="S25" i="23" l="1"/>
  <c r="S6" i="23"/>
  <c r="I6" i="25" s="1"/>
  <c r="S14" i="23" l="1"/>
  <c r="I14" i="25" s="1"/>
  <c r="S15" i="23"/>
  <c r="I15" i="25" s="1"/>
  <c r="S16" i="23" l="1"/>
  <c r="I16" i="25" s="1"/>
  <c r="S18" i="23"/>
  <c r="I18" i="25" s="1"/>
  <c r="S17" i="23"/>
  <c r="I17" i="25" s="1"/>
  <c r="S19" i="23"/>
  <c r="I19" i="25" s="1"/>
  <c r="S20" i="23"/>
  <c r="I20" i="25" s="1"/>
  <c r="S7" i="23" l="1"/>
  <c r="I7" i="25" s="1"/>
  <c r="S8" i="23"/>
  <c r="I8" i="25" s="1"/>
  <c r="S9" i="23"/>
  <c r="I9" i="25" s="1"/>
  <c r="S10" i="23"/>
  <c r="I10" i="25" s="1"/>
  <c r="S11" i="23"/>
  <c r="I11" i="25" s="1"/>
  <c r="S12" i="23"/>
  <c r="I12" i="25" s="1"/>
  <c r="S13" i="23"/>
  <c r="I13" i="25" s="1"/>
  <c r="S21" i="23"/>
  <c r="I21" i="25" s="1"/>
  <c r="S22" i="23"/>
  <c r="I22" i="25" s="1"/>
  <c r="S23" i="23"/>
  <c r="I23" i="25" s="1"/>
  <c r="S24" i="23"/>
  <c r="S15" i="24"/>
  <c r="S7" i="24"/>
  <c r="S8" i="24"/>
  <c r="S9" i="24"/>
  <c r="S10" i="24"/>
  <c r="S11" i="24"/>
  <c r="S12" i="24"/>
  <c r="S13" i="24"/>
  <c r="S14" i="24"/>
  <c r="S16" i="24"/>
  <c r="S17" i="24"/>
  <c r="S18" i="24"/>
  <c r="S19" i="24"/>
  <c r="S20" i="24"/>
  <c r="S21" i="24"/>
  <c r="S22" i="24"/>
  <c r="S23" i="24"/>
  <c r="S6" i="24"/>
</calcChain>
</file>

<file path=xl/comments1.xml><?xml version="1.0" encoding="utf-8"?>
<comments xmlns="http://schemas.openxmlformats.org/spreadsheetml/2006/main">
  <authors>
    <author>宮城県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職務分担及び給与状況表とリンクしているため、原則、黄色着色セルの入力は不要です。</t>
        </r>
      </text>
    </comment>
  </commentList>
</comments>
</file>

<file path=xl/sharedStrings.xml><?xml version="1.0" encoding="utf-8"?>
<sst xmlns="http://schemas.openxmlformats.org/spreadsheetml/2006/main" count="174" uniqueCount="71">
  <si>
    <t>年齢</t>
    <rPh sb="0" eb="2">
      <t>ネンレイ</t>
    </rPh>
    <phoneticPr fontId="3"/>
  </si>
  <si>
    <t>本俸</t>
    <rPh sb="0" eb="2">
      <t>ホンポウ</t>
    </rPh>
    <phoneticPr fontId="3"/>
  </si>
  <si>
    <t>計</t>
    <rPh sb="0" eb="1">
      <t>ケイ</t>
    </rPh>
    <phoneticPr fontId="3"/>
  </si>
  <si>
    <t>日</t>
    <rPh sb="0" eb="1">
      <t>ニチ</t>
    </rPh>
    <phoneticPr fontId="3"/>
  </si>
  <si>
    <t>№</t>
    <phoneticPr fontId="3"/>
  </si>
  <si>
    <t>①職名</t>
    <rPh sb="1" eb="3">
      <t>ショクメイ</t>
    </rPh>
    <phoneticPr fontId="3"/>
  </si>
  <si>
    <t>②氏名</t>
    <rPh sb="1" eb="3">
      <t>シメイ</t>
    </rPh>
    <phoneticPr fontId="3"/>
  </si>
  <si>
    <t>⑤
勤務
時間数</t>
    <rPh sb="2" eb="4">
      <t>キンム</t>
    </rPh>
    <rPh sb="5" eb="7">
      <t>ジカン</t>
    </rPh>
    <rPh sb="7" eb="8">
      <t>スウ</t>
    </rPh>
    <phoneticPr fontId="3"/>
  </si>
  <si>
    <t>⑥</t>
    <phoneticPr fontId="3"/>
  </si>
  <si>
    <t>⑦
資格の
有無</t>
    <rPh sb="2" eb="4">
      <t>シカク</t>
    </rPh>
    <rPh sb="6" eb="7">
      <t>ユウ</t>
    </rPh>
    <rPh sb="7" eb="8">
      <t>ム</t>
    </rPh>
    <phoneticPr fontId="3"/>
  </si>
  <si>
    <t>⑧
経験年数</t>
    <rPh sb="2" eb="4">
      <t>ケイケン</t>
    </rPh>
    <rPh sb="4" eb="6">
      <t>ネンスウ</t>
    </rPh>
    <phoneticPr fontId="3"/>
  </si>
  <si>
    <t>⑨
最終学歴</t>
    <rPh sb="2" eb="4">
      <t>サイシュウ</t>
    </rPh>
    <rPh sb="4" eb="6">
      <t>ガクレキ</t>
    </rPh>
    <phoneticPr fontId="3"/>
  </si>
  <si>
    <t>⑩職務分担</t>
    <rPh sb="1" eb="3">
      <t>ショクム</t>
    </rPh>
    <rPh sb="3" eb="5">
      <t>ブンタン</t>
    </rPh>
    <phoneticPr fontId="3"/>
  </si>
  <si>
    <t>⑪給与状況</t>
    <rPh sb="1" eb="3">
      <t>キュウヨ</t>
    </rPh>
    <rPh sb="3" eb="5">
      <t>ジョウキョウ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</si>
  <si>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</si>
  <si>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</si>
  <si>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④
雇用の種別</t>
    <rPh sb="2" eb="4">
      <t>コヨウ</t>
    </rPh>
    <rPh sb="5" eb="7">
      <t>シュベツ</t>
    </rPh>
    <phoneticPr fontId="3"/>
  </si>
  <si>
    <t>№</t>
    <phoneticPr fontId="3"/>
  </si>
  <si>
    <t>⑥</t>
    <phoneticPr fontId="3"/>
  </si>
  <si>
    <t>正規</t>
    <rPh sb="0" eb="2">
      <t>セイキ</t>
    </rPh>
    <phoneticPr fontId="3"/>
  </si>
  <si>
    <t>有</t>
    <rPh sb="0" eb="1">
      <t>アリ</t>
    </rPh>
    <phoneticPr fontId="3"/>
  </si>
  <si>
    <t>大学</t>
    <rPh sb="0" eb="2">
      <t>ダイガク</t>
    </rPh>
    <phoneticPr fontId="3"/>
  </si>
  <si>
    <t>保専</t>
    <rPh sb="0" eb="1">
      <t>ホ</t>
    </rPh>
    <rPh sb="1" eb="2">
      <t>セン</t>
    </rPh>
    <phoneticPr fontId="3"/>
  </si>
  <si>
    <t>主任</t>
    <rPh sb="0" eb="2">
      <t>シュニン</t>
    </rPh>
    <phoneticPr fontId="3"/>
  </si>
  <si>
    <t>短大</t>
    <rPh sb="0" eb="2">
      <t>タンダイ</t>
    </rPh>
    <phoneticPr fontId="3"/>
  </si>
  <si>
    <t>保育士</t>
    <rPh sb="0" eb="3">
      <t>ホイクシ</t>
    </rPh>
    <phoneticPr fontId="3"/>
  </si>
  <si>
    <t>3歳児担任</t>
    <rPh sb="1" eb="3">
      <t>サイジ</t>
    </rPh>
    <rPh sb="3" eb="5">
      <t>タンニン</t>
    </rPh>
    <phoneticPr fontId="3"/>
  </si>
  <si>
    <t>専門</t>
    <rPh sb="0" eb="2">
      <t>センモン</t>
    </rPh>
    <phoneticPr fontId="3"/>
  </si>
  <si>
    <t>2歳児担任</t>
    <rPh sb="1" eb="3">
      <t>サイジ</t>
    </rPh>
    <rPh sb="3" eb="5">
      <t>タンニン</t>
    </rPh>
    <phoneticPr fontId="3"/>
  </si>
  <si>
    <t>1歳児担任</t>
    <rPh sb="1" eb="3">
      <t>サイジ</t>
    </rPh>
    <rPh sb="3" eb="5">
      <t>タンニン</t>
    </rPh>
    <phoneticPr fontId="3"/>
  </si>
  <si>
    <t>0歳児担任</t>
    <rPh sb="1" eb="3">
      <t>サイジ</t>
    </rPh>
    <rPh sb="3" eb="5">
      <t>タンニン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</si>
  <si>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</si>
  <si>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</si>
  <si>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臨時</t>
    <rPh sb="0" eb="2">
      <t>リンジ</t>
    </rPh>
    <phoneticPr fontId="3"/>
  </si>
  <si>
    <t>調理員</t>
    <rPh sb="0" eb="3">
      <t>チョウリイン</t>
    </rPh>
    <phoneticPr fontId="3"/>
  </si>
  <si>
    <t>無</t>
    <rPh sb="0" eb="1">
      <t>ナ</t>
    </rPh>
    <phoneticPr fontId="3"/>
  </si>
  <si>
    <t>高卒</t>
    <rPh sb="0" eb="2">
      <t>コウソツ</t>
    </rPh>
    <phoneticPr fontId="3"/>
  </si>
  <si>
    <t>用務員</t>
    <rPh sb="0" eb="3">
      <t>ヨウムイン</t>
    </rPh>
    <phoneticPr fontId="3"/>
  </si>
  <si>
    <t>園長</t>
    <rPh sb="0" eb="2">
      <t>エンチョウ</t>
    </rPh>
    <phoneticPr fontId="3"/>
  </si>
  <si>
    <t>副主任</t>
    <rPh sb="0" eb="3">
      <t>フクシュニン</t>
    </rPh>
    <phoneticPr fontId="3"/>
  </si>
  <si>
    <t>職務手当</t>
    <rPh sb="0" eb="2">
      <t>ショクム</t>
    </rPh>
    <rPh sb="2" eb="4">
      <t>テアテ</t>
    </rPh>
    <phoneticPr fontId="3"/>
  </si>
  <si>
    <t>通勤手当</t>
    <rPh sb="0" eb="2">
      <t>ツウキン</t>
    </rPh>
    <rPh sb="2" eb="4">
      <t>テアテ</t>
    </rPh>
    <phoneticPr fontId="3"/>
  </si>
  <si>
    <t>扶養手当</t>
    <rPh sb="0" eb="2">
      <t>フヨウ</t>
    </rPh>
    <rPh sb="2" eb="4">
      <t>テアテ</t>
    </rPh>
    <phoneticPr fontId="3"/>
  </si>
  <si>
    <t>住宅手当</t>
    <rPh sb="0" eb="2">
      <t>ジュウタク</t>
    </rPh>
    <rPh sb="2" eb="4">
      <t>テアテ</t>
    </rPh>
    <phoneticPr fontId="3"/>
  </si>
  <si>
    <t>運営管理</t>
    <rPh sb="0" eb="2">
      <t>ウンエイ</t>
    </rPh>
    <rPh sb="2" eb="4">
      <t>カンリ</t>
    </rPh>
    <phoneticPr fontId="3"/>
  </si>
  <si>
    <t>業務統括</t>
    <rPh sb="0" eb="2">
      <t>ギョウム</t>
    </rPh>
    <rPh sb="2" eb="4">
      <t>トウカツ</t>
    </rPh>
    <phoneticPr fontId="3"/>
  </si>
  <si>
    <t>延長保育担当</t>
    <rPh sb="0" eb="2">
      <t>エンチョウ</t>
    </rPh>
    <rPh sb="2" eb="4">
      <t>ホイク</t>
    </rPh>
    <rPh sb="4" eb="6">
      <t>タントウ</t>
    </rPh>
    <phoneticPr fontId="3"/>
  </si>
  <si>
    <t>処遇Ⅱ</t>
    <rPh sb="0" eb="2">
      <t>ショグウ</t>
    </rPh>
    <phoneticPr fontId="3"/>
  </si>
  <si>
    <t>役職手当</t>
    <rPh sb="0" eb="2">
      <t>ヤクショク</t>
    </rPh>
    <rPh sb="2" eb="4">
      <t>テアテ</t>
    </rPh>
    <phoneticPr fontId="3"/>
  </si>
  <si>
    <t>5歳児担任</t>
    <rPh sb="1" eb="3">
      <t>サイジ</t>
    </rPh>
    <rPh sb="3" eb="5">
      <t>タンニン</t>
    </rPh>
    <phoneticPr fontId="3"/>
  </si>
  <si>
    <t>4歳児担任</t>
    <rPh sb="1" eb="3">
      <t>サイジ</t>
    </rPh>
    <rPh sb="3" eb="5">
      <t>タンニン</t>
    </rPh>
    <phoneticPr fontId="3"/>
  </si>
  <si>
    <t>職務分担及び給与状況</t>
    <rPh sb="0" eb="2">
      <t>ショクム</t>
    </rPh>
    <rPh sb="2" eb="4">
      <t>ブンタン</t>
    </rPh>
    <rPh sb="4" eb="5">
      <t>オヨ</t>
    </rPh>
    <rPh sb="6" eb="8">
      <t>キュウヨ</t>
    </rPh>
    <rPh sb="8" eb="10">
      <t>ジョウキョウ</t>
    </rPh>
    <phoneticPr fontId="3"/>
  </si>
  <si>
    <t>令和</t>
    <rPh sb="0" eb="2">
      <t>レイワ</t>
    </rPh>
    <phoneticPr fontId="3"/>
  </si>
  <si>
    <t>（担当クラス名、
担当事業名等）</t>
    <rPh sb="1" eb="3">
      <t>タントウ</t>
    </rPh>
    <rPh sb="6" eb="7">
      <t>メイ</t>
    </rPh>
    <rPh sb="9" eb="11">
      <t>タントウ</t>
    </rPh>
    <rPh sb="11" eb="13">
      <t>ジギョウ</t>
    </rPh>
    <rPh sb="13" eb="14">
      <t>メイ</t>
    </rPh>
    <rPh sb="14" eb="15">
      <t>トウ</t>
    </rPh>
    <phoneticPr fontId="3"/>
  </si>
  <si>
    <t>③採用（予定）年月日</t>
    <rPh sb="1" eb="3">
      <t>サイヨウ</t>
    </rPh>
    <rPh sb="3" eb="7">
      <t>｢ヨテイ｣</t>
    </rPh>
    <rPh sb="7" eb="10">
      <t>ネンガッピ</t>
    </rPh>
    <phoneticPr fontId="3"/>
  </si>
  <si>
    <r>
      <t>職務分担及び給与状況</t>
    </r>
    <r>
      <rPr>
        <b/>
        <sz val="12"/>
        <color rgb="FFFF0000"/>
        <rFont val="ＭＳ Ｐゴシック"/>
        <family val="3"/>
        <charset val="128"/>
      </rPr>
      <t>【作成例】</t>
    </r>
    <rPh sb="0" eb="2">
      <t>ショクム</t>
    </rPh>
    <rPh sb="2" eb="4">
      <t>ブンタン</t>
    </rPh>
    <rPh sb="4" eb="5">
      <t>オヨ</t>
    </rPh>
    <rPh sb="6" eb="8">
      <t>キュウヨ</t>
    </rPh>
    <rPh sb="8" eb="10">
      <t>ジョウキョウ</t>
    </rPh>
    <rPh sb="11" eb="14">
      <t>サクセイレイ</t>
    </rPh>
    <phoneticPr fontId="3"/>
  </si>
  <si>
    <t>職　　員　　名　　簿</t>
    <phoneticPr fontId="12"/>
  </si>
  <si>
    <t>職名</t>
  </si>
  <si>
    <t>専任・兼任の別</t>
    <rPh sb="3" eb="5">
      <t>ケンニン</t>
    </rPh>
    <rPh sb="6" eb="7">
      <t>ベツ</t>
    </rPh>
    <phoneticPr fontId="12"/>
  </si>
  <si>
    <t>氏名</t>
  </si>
  <si>
    <t>年齢</t>
  </si>
  <si>
    <t>最終学歴又は資格取得年月日</t>
  </si>
  <si>
    <t>経験年数</t>
  </si>
  <si>
    <t>給料月額</t>
  </si>
  <si>
    <t>備考</t>
  </si>
  <si>
    <t>添付書類</t>
  </si>
  <si>
    <t>1　資格を必要とする職員に係る当該資格を証する書面</t>
  </si>
  <si>
    <t>2　社会福祉法人等(市町村を除く。)にあつては履歴書</t>
  </si>
  <si>
    <t>円</t>
    <rPh sb="0" eb="1">
      <t>エン</t>
    </rPh>
    <phoneticPr fontId="3"/>
  </si>
  <si>
    <t>フリー</t>
  </si>
  <si>
    <t>様式第7号(第6条関係)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</si>
</sst>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9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1" fillId="0" borderId="0" xfId="2">
      <alignment vertical="center"/>
    </xf>
    <xf numFmtId="0" fontId="11" fillId="0" borderId="0" xfId="2" applyFont="1" applyAlignment="1">
      <alignment vertical="center"/>
    </xf>
    <xf numFmtId="0" fontId="5" fillId="3" borderId="2" xfId="2" applyFont="1" applyFill="1" applyBorder="1" applyAlignment="1">
      <alignment vertical="center"/>
    </xf>
    <xf numFmtId="0" fontId="11" fillId="3" borderId="1" xfId="2" applyFont="1" applyFill="1" applyBorder="1" applyAlignment="1">
      <alignment horizontal="center" vertical="center" wrapText="1"/>
    </xf>
    <xf numFmtId="0" fontId="4" fillId="3" borderId="5" xfId="2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38" fontId="11" fillId="3" borderId="1" xfId="1" applyFont="1" applyFill="1" applyBorder="1" applyAlignment="1">
      <alignment horizontal="center" vertical="center" wrapText="1"/>
    </xf>
    <xf numFmtId="176" fontId="11" fillId="3" borderId="1" xfId="2" applyNumberFormat="1" applyFont="1" applyFill="1" applyBorder="1" applyAlignment="1">
      <alignment horizontal="center" vertical="center" wrapText="1"/>
    </xf>
    <xf numFmtId="176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4" fillId="3" borderId="5" xfId="0" applyFont="1" applyFill="1" applyBorder="1">
      <alignment vertical="center"/>
    </xf>
    <xf numFmtId="38" fontId="4" fillId="3" borderId="1" xfId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9" xfId="0" applyFont="1" applyFill="1" applyBorder="1">
      <alignment vertical="center"/>
    </xf>
    <xf numFmtId="0" fontId="5" fillId="3" borderId="10" xfId="0" applyFont="1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 shrinkToFit="1"/>
    </xf>
    <xf numFmtId="0" fontId="0" fillId="3" borderId="4" xfId="0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8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14" fillId="3" borderId="1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31"/>
  <sheetViews>
    <sheetView view="pageBreakPreview" zoomScale="115" zoomScaleNormal="100" zoomScaleSheetLayoutView="115" workbookViewId="0">
      <selection activeCell="R6" sqref="R6"/>
    </sheetView>
  </sheetViews>
  <sheetFormatPr defaultRowHeight="13.5"/>
  <cols>
    <col min="1" max="1" width="3" style="1" customWidth="1"/>
    <col min="2" max="2" width="6.375" style="1" bestFit="1" customWidth="1"/>
    <col min="3" max="3" width="11.375" style="1" customWidth="1"/>
    <col min="4" max="4" width="7.125" style="1" bestFit="1" customWidth="1"/>
    <col min="5" max="5" width="5.875" style="1" customWidth="1"/>
    <col min="6" max="8" width="4.25" style="1" customWidth="1"/>
    <col min="9" max="9" width="8.875" style="1" customWidth="1"/>
    <col min="10" max="10" width="9.25" style="1" customWidth="1"/>
    <col min="11" max="11" width="12.125" style="1" customWidth="1"/>
    <col min="12" max="19" width="8" style="1" customWidth="1"/>
    <col min="20" max="20" width="14.25" style="1" customWidth="1"/>
    <col min="21" max="25" width="4.125" style="1" customWidth="1"/>
    <col min="26" max="16384" width="9" style="1"/>
  </cols>
  <sheetData>
    <row r="1" spans="1:19" ht="21" customHeight="1" thickBot="1">
      <c r="A1" s="9" t="s">
        <v>51</v>
      </c>
      <c r="B1" s="9"/>
      <c r="C1" s="9"/>
      <c r="D1" s="9"/>
      <c r="L1" s="42"/>
      <c r="M1" s="60" t="s">
        <v>52</v>
      </c>
      <c r="N1" s="16"/>
      <c r="O1" s="61" t="s">
        <v>14</v>
      </c>
      <c r="P1" s="61">
        <v>4</v>
      </c>
      <c r="Q1" s="61" t="s">
        <v>15</v>
      </c>
      <c r="R1" s="61">
        <v>1</v>
      </c>
      <c r="S1" s="61" t="s">
        <v>3</v>
      </c>
    </row>
    <row r="2" spans="1:19" ht="7.5" customHeight="1"/>
    <row r="3" spans="1:19" ht="18" customHeight="1">
      <c r="A3" s="68" t="s">
        <v>4</v>
      </c>
      <c r="B3" s="68" t="s">
        <v>5</v>
      </c>
      <c r="C3" s="68" t="s">
        <v>6</v>
      </c>
      <c r="D3" s="74" t="s">
        <v>54</v>
      </c>
      <c r="E3" s="65" t="s">
        <v>16</v>
      </c>
      <c r="F3" s="74" t="s">
        <v>7</v>
      </c>
      <c r="G3" s="47" t="s">
        <v>8</v>
      </c>
      <c r="H3" s="74" t="s">
        <v>9</v>
      </c>
      <c r="I3" s="65" t="s">
        <v>10</v>
      </c>
      <c r="J3" s="62" t="s">
        <v>11</v>
      </c>
      <c r="K3" s="48" t="s">
        <v>12</v>
      </c>
      <c r="L3" s="81" t="s">
        <v>13</v>
      </c>
      <c r="M3" s="82"/>
      <c r="N3" s="82"/>
      <c r="O3" s="82"/>
      <c r="P3" s="82"/>
      <c r="Q3" s="82"/>
      <c r="R3" s="82"/>
      <c r="S3" s="82"/>
    </row>
    <row r="4" spans="1:19" ht="18" customHeight="1">
      <c r="A4" s="69"/>
      <c r="B4" s="69"/>
      <c r="C4" s="69"/>
      <c r="D4" s="77"/>
      <c r="E4" s="66"/>
      <c r="F4" s="75"/>
      <c r="G4" s="49" t="s">
        <v>0</v>
      </c>
      <c r="H4" s="75"/>
      <c r="I4" s="79"/>
      <c r="J4" s="63"/>
      <c r="K4" s="72" t="s">
        <v>53</v>
      </c>
      <c r="L4" s="48" t="s">
        <v>1</v>
      </c>
      <c r="M4" s="47" t="s">
        <v>48</v>
      </c>
      <c r="N4" s="50" t="s">
        <v>40</v>
      </c>
      <c r="O4" s="47" t="s">
        <v>41</v>
      </c>
      <c r="P4" s="51" t="s">
        <v>42</v>
      </c>
      <c r="Q4" s="47" t="s">
        <v>43</v>
      </c>
      <c r="R4" s="50" t="s">
        <v>47</v>
      </c>
      <c r="S4" s="47" t="s">
        <v>2</v>
      </c>
    </row>
    <row r="5" spans="1:19" ht="27" customHeight="1">
      <c r="A5" s="70"/>
      <c r="B5" s="70"/>
      <c r="C5" s="70"/>
      <c r="D5" s="78"/>
      <c r="E5" s="67"/>
      <c r="F5" s="76"/>
      <c r="G5" s="52"/>
      <c r="H5" s="76"/>
      <c r="I5" s="80"/>
      <c r="J5" s="64"/>
      <c r="K5" s="73"/>
      <c r="L5" s="53" t="s">
        <v>68</v>
      </c>
      <c r="M5" s="54" t="s">
        <v>68</v>
      </c>
      <c r="N5" s="55" t="s">
        <v>68</v>
      </c>
      <c r="O5" s="54" t="s">
        <v>68</v>
      </c>
      <c r="P5" s="56" t="s">
        <v>68</v>
      </c>
      <c r="Q5" s="54" t="s">
        <v>68</v>
      </c>
      <c r="R5" s="57" t="s">
        <v>68</v>
      </c>
      <c r="S5" s="54" t="s">
        <v>68</v>
      </c>
    </row>
    <row r="6" spans="1:19" ht="21" customHeight="1">
      <c r="A6" s="58">
        <v>1</v>
      </c>
      <c r="B6" s="23"/>
      <c r="C6" s="23"/>
      <c r="D6" s="30"/>
      <c r="E6" s="2"/>
      <c r="F6" s="2"/>
      <c r="G6" s="2"/>
      <c r="H6" s="2"/>
      <c r="I6" s="15"/>
      <c r="J6" s="21"/>
      <c r="K6" s="21"/>
      <c r="L6" s="18"/>
      <c r="M6" s="18"/>
      <c r="N6" s="18"/>
      <c r="O6" s="18"/>
      <c r="P6" s="18"/>
      <c r="Q6" s="18"/>
      <c r="R6" s="18"/>
      <c r="S6" s="59">
        <f t="shared" ref="S6:S25" si="0">SUM(L6:R6)</f>
        <v>0</v>
      </c>
    </row>
    <row r="7" spans="1:19" ht="21" customHeight="1">
      <c r="A7" s="58">
        <v>2</v>
      </c>
      <c r="B7" s="23"/>
      <c r="C7" s="23"/>
      <c r="D7" s="13"/>
      <c r="E7" s="2"/>
      <c r="F7" s="2"/>
      <c r="G7" s="2"/>
      <c r="H7" s="2"/>
      <c r="I7" s="11"/>
      <c r="J7" s="21"/>
      <c r="K7" s="21"/>
      <c r="L7" s="18"/>
      <c r="M7" s="18"/>
      <c r="N7" s="18"/>
      <c r="O7" s="18"/>
      <c r="P7" s="18"/>
      <c r="Q7" s="18"/>
      <c r="R7" s="18"/>
      <c r="S7" s="59">
        <f t="shared" si="0"/>
        <v>0</v>
      </c>
    </row>
    <row r="8" spans="1:19" ht="21" customHeight="1">
      <c r="A8" s="58">
        <v>3</v>
      </c>
      <c r="B8" s="23"/>
      <c r="C8" s="23"/>
      <c r="D8" s="13"/>
      <c r="E8" s="2"/>
      <c r="F8" s="2"/>
      <c r="G8" s="2"/>
      <c r="H8" s="2"/>
      <c r="I8" s="11"/>
      <c r="J8" s="21"/>
      <c r="K8" s="21"/>
      <c r="L8" s="18"/>
      <c r="M8" s="18"/>
      <c r="N8" s="18"/>
      <c r="O8" s="18"/>
      <c r="P8" s="18"/>
      <c r="Q8" s="18"/>
      <c r="R8" s="18"/>
      <c r="S8" s="59">
        <f t="shared" si="0"/>
        <v>0</v>
      </c>
    </row>
    <row r="9" spans="1:19" ht="21" customHeight="1">
      <c r="A9" s="58">
        <v>4</v>
      </c>
      <c r="B9" s="23"/>
      <c r="C9" s="23"/>
      <c r="D9" s="13"/>
      <c r="E9" s="2"/>
      <c r="F9" s="2"/>
      <c r="G9" s="2"/>
      <c r="H9" s="2"/>
      <c r="I9" s="11"/>
      <c r="J9" s="21"/>
      <c r="K9" s="21"/>
      <c r="L9" s="18"/>
      <c r="M9" s="18"/>
      <c r="N9" s="18"/>
      <c r="O9" s="18"/>
      <c r="P9" s="18"/>
      <c r="Q9" s="18"/>
      <c r="R9" s="18"/>
      <c r="S9" s="59">
        <f t="shared" si="0"/>
        <v>0</v>
      </c>
    </row>
    <row r="10" spans="1:19" ht="21" customHeight="1">
      <c r="A10" s="58">
        <v>5</v>
      </c>
      <c r="B10" s="23"/>
      <c r="C10" s="23"/>
      <c r="D10" s="13"/>
      <c r="E10" s="2"/>
      <c r="F10" s="2"/>
      <c r="G10" s="2"/>
      <c r="H10" s="2"/>
      <c r="I10" s="11"/>
      <c r="J10" s="21"/>
      <c r="K10" s="21"/>
      <c r="L10" s="18"/>
      <c r="M10" s="18"/>
      <c r="N10" s="18"/>
      <c r="O10" s="18"/>
      <c r="P10" s="18"/>
      <c r="Q10" s="18"/>
      <c r="R10" s="18"/>
      <c r="S10" s="59">
        <f t="shared" si="0"/>
        <v>0</v>
      </c>
    </row>
    <row r="11" spans="1:19" ht="21" customHeight="1">
      <c r="A11" s="58">
        <v>6</v>
      </c>
      <c r="B11" s="23"/>
      <c r="C11" s="23"/>
      <c r="D11" s="13"/>
      <c r="E11" s="2"/>
      <c r="F11" s="2"/>
      <c r="G11" s="2"/>
      <c r="H11" s="2"/>
      <c r="I11" s="11"/>
      <c r="J11" s="21"/>
      <c r="K11" s="21"/>
      <c r="L11" s="18"/>
      <c r="M11" s="18"/>
      <c r="N11" s="18"/>
      <c r="O11" s="18"/>
      <c r="P11" s="18"/>
      <c r="Q11" s="18"/>
      <c r="R11" s="18"/>
      <c r="S11" s="59">
        <f t="shared" si="0"/>
        <v>0</v>
      </c>
    </row>
    <row r="12" spans="1:19" ht="21" customHeight="1">
      <c r="A12" s="58">
        <v>7</v>
      </c>
      <c r="B12" s="23"/>
      <c r="C12" s="23"/>
      <c r="D12" s="13"/>
      <c r="E12" s="2"/>
      <c r="F12" s="2"/>
      <c r="G12" s="2"/>
      <c r="H12" s="2"/>
      <c r="I12" s="11"/>
      <c r="J12" s="21"/>
      <c r="K12" s="22"/>
      <c r="L12" s="18"/>
      <c r="M12" s="18"/>
      <c r="N12" s="18"/>
      <c r="O12" s="18"/>
      <c r="P12" s="18"/>
      <c r="Q12" s="18"/>
      <c r="R12" s="18"/>
      <c r="S12" s="59">
        <f t="shared" si="0"/>
        <v>0</v>
      </c>
    </row>
    <row r="13" spans="1:19" ht="21" customHeight="1">
      <c r="A13" s="58">
        <v>8</v>
      </c>
      <c r="B13" s="23"/>
      <c r="C13" s="23"/>
      <c r="D13" s="13"/>
      <c r="E13" s="2"/>
      <c r="F13" s="2"/>
      <c r="G13" s="2"/>
      <c r="H13" s="2"/>
      <c r="I13" s="11"/>
      <c r="J13" s="21"/>
      <c r="K13" s="22"/>
      <c r="L13" s="18"/>
      <c r="M13" s="18"/>
      <c r="N13" s="18"/>
      <c r="O13" s="18"/>
      <c r="P13" s="18"/>
      <c r="Q13" s="18"/>
      <c r="R13" s="18"/>
      <c r="S13" s="59">
        <f t="shared" si="0"/>
        <v>0</v>
      </c>
    </row>
    <row r="14" spans="1:19" ht="21" customHeight="1">
      <c r="A14" s="58">
        <v>9</v>
      </c>
      <c r="B14" s="23"/>
      <c r="C14" s="23"/>
      <c r="D14" s="13"/>
      <c r="E14" s="2"/>
      <c r="F14" s="2"/>
      <c r="G14" s="2"/>
      <c r="H14" s="2"/>
      <c r="I14" s="15"/>
      <c r="J14" s="21"/>
      <c r="K14" s="21"/>
      <c r="L14" s="18"/>
      <c r="M14" s="18"/>
      <c r="N14" s="18"/>
      <c r="O14" s="18"/>
      <c r="P14" s="18"/>
      <c r="Q14" s="18"/>
      <c r="R14" s="18"/>
      <c r="S14" s="59">
        <f t="shared" si="0"/>
        <v>0</v>
      </c>
    </row>
    <row r="15" spans="1:19" ht="21" customHeight="1">
      <c r="A15" s="58">
        <v>10</v>
      </c>
      <c r="B15" s="23"/>
      <c r="C15" s="23"/>
      <c r="D15" s="13"/>
      <c r="E15" s="2"/>
      <c r="F15" s="2"/>
      <c r="G15" s="2"/>
      <c r="H15" s="2"/>
      <c r="I15" s="15"/>
      <c r="J15" s="21"/>
      <c r="K15" s="21"/>
      <c r="L15" s="18"/>
      <c r="M15" s="18"/>
      <c r="N15" s="18"/>
      <c r="O15" s="18"/>
      <c r="P15" s="18"/>
      <c r="Q15" s="18"/>
      <c r="R15" s="18"/>
      <c r="S15" s="59">
        <f t="shared" si="0"/>
        <v>0</v>
      </c>
    </row>
    <row r="16" spans="1:19" ht="21" customHeight="1">
      <c r="A16" s="58">
        <v>11</v>
      </c>
      <c r="B16" s="24"/>
      <c r="C16" s="24"/>
      <c r="D16" s="14"/>
      <c r="E16" s="2"/>
      <c r="F16" s="2"/>
      <c r="G16" s="2"/>
      <c r="H16" s="2"/>
      <c r="I16" s="12"/>
      <c r="J16" s="22"/>
      <c r="K16" s="21"/>
      <c r="L16" s="20"/>
      <c r="M16" s="20"/>
      <c r="N16" s="20"/>
      <c r="O16" s="20"/>
      <c r="P16" s="20"/>
      <c r="Q16" s="20"/>
      <c r="R16" s="20"/>
      <c r="S16" s="59">
        <f t="shared" si="0"/>
        <v>0</v>
      </c>
    </row>
    <row r="17" spans="1:19" ht="21" customHeight="1">
      <c r="A17" s="58">
        <v>12</v>
      </c>
      <c r="B17" s="24"/>
      <c r="C17" s="24"/>
      <c r="D17" s="14"/>
      <c r="E17" s="2"/>
      <c r="F17" s="2"/>
      <c r="G17" s="2"/>
      <c r="H17" s="2"/>
      <c r="I17" s="12"/>
      <c r="J17" s="22"/>
      <c r="K17" s="22"/>
      <c r="L17" s="20"/>
      <c r="M17" s="20"/>
      <c r="N17" s="20"/>
      <c r="O17" s="20"/>
      <c r="P17" s="20"/>
      <c r="Q17" s="20"/>
      <c r="R17" s="20"/>
      <c r="S17" s="59">
        <f t="shared" si="0"/>
        <v>0</v>
      </c>
    </row>
    <row r="18" spans="1:19" ht="21" customHeight="1">
      <c r="A18" s="58">
        <v>13</v>
      </c>
      <c r="B18" s="24"/>
      <c r="C18" s="24"/>
      <c r="D18" s="14"/>
      <c r="E18" s="2"/>
      <c r="F18" s="2"/>
      <c r="G18" s="2"/>
      <c r="H18" s="2"/>
      <c r="I18" s="12"/>
      <c r="J18" s="22"/>
      <c r="K18" s="22"/>
      <c r="L18" s="20"/>
      <c r="M18" s="20"/>
      <c r="N18" s="20"/>
      <c r="O18" s="20"/>
      <c r="P18" s="20"/>
      <c r="Q18" s="20"/>
      <c r="R18" s="20"/>
      <c r="S18" s="59">
        <f t="shared" si="0"/>
        <v>0</v>
      </c>
    </row>
    <row r="19" spans="1:19" ht="21" customHeight="1">
      <c r="A19" s="58">
        <v>14</v>
      </c>
      <c r="B19" s="24"/>
      <c r="C19" s="24"/>
      <c r="D19" s="14"/>
      <c r="E19" s="2"/>
      <c r="F19" s="2"/>
      <c r="G19" s="2"/>
      <c r="H19" s="2"/>
      <c r="I19" s="12"/>
      <c r="J19" s="22"/>
      <c r="K19" s="22"/>
      <c r="L19" s="20"/>
      <c r="M19" s="20"/>
      <c r="N19" s="20"/>
      <c r="O19" s="20"/>
      <c r="P19" s="20"/>
      <c r="Q19" s="20"/>
      <c r="R19" s="20"/>
      <c r="S19" s="59">
        <f t="shared" si="0"/>
        <v>0</v>
      </c>
    </row>
    <row r="20" spans="1:19" ht="21" customHeight="1">
      <c r="A20" s="58">
        <v>15</v>
      </c>
      <c r="B20" s="24"/>
      <c r="C20" s="24"/>
      <c r="D20" s="14"/>
      <c r="E20" s="2"/>
      <c r="F20" s="2"/>
      <c r="G20" s="2"/>
      <c r="H20" s="2"/>
      <c r="I20" s="12"/>
      <c r="J20" s="22"/>
      <c r="K20" s="22"/>
      <c r="L20" s="20"/>
      <c r="M20" s="20"/>
      <c r="N20" s="20"/>
      <c r="O20" s="20"/>
      <c r="P20" s="20"/>
      <c r="Q20" s="20"/>
      <c r="R20" s="20"/>
      <c r="S20" s="59">
        <f t="shared" si="0"/>
        <v>0</v>
      </c>
    </row>
    <row r="21" spans="1:19" ht="21" customHeight="1">
      <c r="A21" s="58">
        <v>16</v>
      </c>
      <c r="B21" s="23"/>
      <c r="C21" s="23"/>
      <c r="D21" s="13"/>
      <c r="E21" s="2"/>
      <c r="F21" s="2"/>
      <c r="G21" s="2"/>
      <c r="H21" s="2"/>
      <c r="I21" s="11"/>
      <c r="J21" s="21"/>
      <c r="K21" s="21"/>
      <c r="L21" s="18"/>
      <c r="M21" s="18"/>
      <c r="N21" s="18"/>
      <c r="O21" s="18"/>
      <c r="P21" s="18"/>
      <c r="Q21" s="18"/>
      <c r="R21" s="18"/>
      <c r="S21" s="59">
        <f t="shared" si="0"/>
        <v>0</v>
      </c>
    </row>
    <row r="22" spans="1:19" ht="21" customHeight="1">
      <c r="A22" s="58">
        <v>17</v>
      </c>
      <c r="B22" s="23"/>
      <c r="C22" s="23"/>
      <c r="D22" s="13"/>
      <c r="E22" s="2"/>
      <c r="F22" s="2"/>
      <c r="G22" s="2"/>
      <c r="H22" s="2"/>
      <c r="I22" s="11"/>
      <c r="J22" s="21"/>
      <c r="K22" s="21"/>
      <c r="L22" s="18"/>
      <c r="M22" s="18"/>
      <c r="N22" s="18"/>
      <c r="O22" s="18"/>
      <c r="P22" s="18"/>
      <c r="Q22" s="18"/>
      <c r="R22" s="18"/>
      <c r="S22" s="59">
        <f t="shared" si="0"/>
        <v>0</v>
      </c>
    </row>
    <row r="23" spans="1:19" ht="21" customHeight="1">
      <c r="A23" s="58">
        <v>18</v>
      </c>
      <c r="B23" s="23"/>
      <c r="C23" s="23"/>
      <c r="D23" s="13"/>
      <c r="E23" s="2"/>
      <c r="F23" s="2"/>
      <c r="G23" s="2"/>
      <c r="H23" s="2"/>
      <c r="I23" s="11"/>
      <c r="J23" s="21"/>
      <c r="K23" s="21"/>
      <c r="L23" s="18"/>
      <c r="M23" s="18"/>
      <c r="N23" s="18"/>
      <c r="O23" s="18"/>
      <c r="P23" s="18"/>
      <c r="Q23" s="18"/>
      <c r="R23" s="18"/>
      <c r="S23" s="59">
        <f t="shared" si="0"/>
        <v>0</v>
      </c>
    </row>
    <row r="24" spans="1:19" ht="21" customHeight="1">
      <c r="A24" s="58">
        <v>19</v>
      </c>
      <c r="B24" s="23"/>
      <c r="C24" s="23"/>
      <c r="D24" s="13"/>
      <c r="E24" s="2"/>
      <c r="F24" s="2"/>
      <c r="G24" s="2"/>
      <c r="H24" s="2"/>
      <c r="I24" s="11"/>
      <c r="J24" s="21"/>
      <c r="K24" s="21"/>
      <c r="L24" s="18"/>
      <c r="M24" s="18"/>
      <c r="N24" s="18"/>
      <c r="O24" s="18"/>
      <c r="P24" s="18"/>
      <c r="Q24" s="18"/>
      <c r="R24" s="18"/>
      <c r="S24" s="59">
        <f t="shared" si="0"/>
        <v>0</v>
      </c>
    </row>
    <row r="25" spans="1:19" ht="21" customHeight="1">
      <c r="A25" s="58">
        <v>20</v>
      </c>
      <c r="B25" s="23"/>
      <c r="C25" s="23"/>
      <c r="D25" s="13"/>
      <c r="E25" s="2"/>
      <c r="F25" s="2"/>
      <c r="G25" s="2"/>
      <c r="H25" s="2"/>
      <c r="I25" s="11"/>
      <c r="J25" s="21"/>
      <c r="K25" s="21"/>
      <c r="L25" s="18"/>
      <c r="M25" s="18"/>
      <c r="N25" s="18"/>
      <c r="O25" s="18"/>
      <c r="P25" s="18"/>
      <c r="Q25" s="18"/>
      <c r="R25" s="18"/>
      <c r="S25" s="59">
        <f t="shared" si="0"/>
        <v>0</v>
      </c>
    </row>
    <row r="27" spans="1:19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31" spans="1:19" ht="9.75" customHeight="1"/>
  </sheetData>
  <mergeCells count="12">
    <mergeCell ref="J3:J5"/>
    <mergeCell ref="E3:E5"/>
    <mergeCell ref="A3:A5"/>
    <mergeCell ref="A27:S27"/>
    <mergeCell ref="K4:K5"/>
    <mergeCell ref="C3:C5"/>
    <mergeCell ref="B3:B5"/>
    <mergeCell ref="H3:H5"/>
    <mergeCell ref="F3:F5"/>
    <mergeCell ref="D3:D5"/>
    <mergeCell ref="I3:I5"/>
    <mergeCell ref="L3:S3"/>
  </mergeCells>
  <phoneticPr fontId="3"/>
  <pageMargins left="0.39370078740157483" right="0.19685039370078741" top="0.78740157480314965" bottom="0.19685039370078741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J28"/>
  <sheetViews>
    <sheetView tabSelected="1" view="pageLayout" topLeftCell="A4" zoomScaleNormal="100" workbookViewId="0">
      <selection activeCell="G5" sqref="G5"/>
    </sheetView>
  </sheetViews>
  <sheetFormatPr defaultRowHeight="13.5"/>
  <cols>
    <col min="1" max="1" width="9" style="33"/>
    <col min="2" max="2" width="4.375" style="33" customWidth="1"/>
    <col min="3" max="3" width="14.25" style="33" customWidth="1"/>
    <col min="4" max="4" width="7.625" style="33" customWidth="1"/>
    <col min="5" max="5" width="14.5" style="33" customWidth="1"/>
    <col min="6" max="6" width="5" style="33" bestFit="1" customWidth="1"/>
    <col min="7" max="7" width="13.625" style="33" customWidth="1"/>
    <col min="8" max="8" width="9.25" style="33" customWidth="1"/>
    <col min="9" max="16384" width="9" style="33"/>
  </cols>
  <sheetData>
    <row r="3" spans="2:10">
      <c r="B3" s="85" t="s">
        <v>70</v>
      </c>
      <c r="C3" s="85"/>
      <c r="D3" s="85"/>
      <c r="E3" s="85"/>
      <c r="F3" s="85"/>
      <c r="G3" s="85"/>
      <c r="H3" s="85"/>
      <c r="I3" s="85"/>
      <c r="J3" s="85"/>
    </row>
    <row r="4" spans="2:10">
      <c r="B4" s="84" t="s">
        <v>56</v>
      </c>
      <c r="C4" s="84"/>
      <c r="D4" s="84"/>
      <c r="E4" s="84"/>
      <c r="F4" s="84"/>
      <c r="G4" s="84"/>
      <c r="H4" s="84"/>
      <c r="I4" s="84"/>
      <c r="J4" s="84"/>
    </row>
    <row r="5" spans="2:10" ht="28.5" customHeight="1">
      <c r="B5" s="35" t="s">
        <v>4</v>
      </c>
      <c r="C5" s="36" t="s">
        <v>57</v>
      </c>
      <c r="D5" s="106" t="s">
        <v>58</v>
      </c>
      <c r="E5" s="36" t="s">
        <v>59</v>
      </c>
      <c r="F5" s="36" t="s">
        <v>60</v>
      </c>
      <c r="G5" s="106" t="s">
        <v>61</v>
      </c>
      <c r="H5" s="36" t="s">
        <v>62</v>
      </c>
      <c r="I5" s="36" t="s">
        <v>63</v>
      </c>
      <c r="J5" s="36" t="s">
        <v>64</v>
      </c>
    </row>
    <row r="6" spans="2:10" ht="28.5" customHeight="1">
      <c r="B6" s="37">
        <v>1</v>
      </c>
      <c r="C6" s="44" t="str">
        <f>IF(VLOOKUP($B6,職務分担!$A$6:$S$25,2,FALSE)=0,"",VLOOKUP($B6,職務分担!$A$6:$S$25,2,FALSE))</f>
        <v/>
      </c>
      <c r="D6" s="45"/>
      <c r="E6" s="44" t="str">
        <f>IF(VLOOKUP($B6,職務分担!$A$6:$S$25,3,FALSE)=0,"",VLOOKUP($B6,職務分担!$A$6:$S$25,3,FALSE))</f>
        <v/>
      </c>
      <c r="F6" s="44" t="str">
        <f>IF(VLOOKUP($B6,職務分担!$A$6:$S$25,7,FALSE)=0,"",VLOOKUP($B6,職務分担!$A$6:$S$25,7,FALSE))</f>
        <v/>
      </c>
      <c r="G6" s="44" t="str">
        <f>IF(VLOOKUP($B6,職務分担!$A$6:$S$25,10,FALSE)=0,"",VLOOKUP($B6,職務分担!$A$6:$S$25,10,FALSE))</f>
        <v/>
      </c>
      <c r="H6" s="44" t="str">
        <f>IF(VLOOKUP($B6,職務分担!$A$6:$S$25,9,FALSE)=0,"",VLOOKUP($B6,職務分担!$A$6:$S$25,9,FALSE))</f>
        <v/>
      </c>
      <c r="I6" s="43" t="str">
        <f>IF(VLOOKUP($B6,職務分担!$A$6:$S$25,19,FALSE)=0,"",VLOOKUP($B6,職務分担!$A$6:$S$25,19,FALSE))</f>
        <v/>
      </c>
      <c r="J6" s="46"/>
    </row>
    <row r="7" spans="2:10" ht="28.5" customHeight="1">
      <c r="B7" s="37">
        <v>2</v>
      </c>
      <c r="C7" s="44" t="str">
        <f>IF(VLOOKUP($B7,職務分担!$A$6:$S$25,2,FALSE)=0,"",VLOOKUP($B7,職務分担!$A$6:$S$25,2,FALSE))</f>
        <v/>
      </c>
      <c r="D7" s="45"/>
      <c r="E7" s="44" t="str">
        <f>IF(VLOOKUP($B7,職務分担!$A$6:$S$25,3,FALSE)=0,"",VLOOKUP($B7,職務分担!$A$6:$S$25,3,FALSE))</f>
        <v/>
      </c>
      <c r="F7" s="44" t="str">
        <f>IF(VLOOKUP($B7,職務分担!$A$6:$S$25,7,FALSE)=0,"",VLOOKUP($B7,職務分担!$A$6:$S$25,7,FALSE))</f>
        <v/>
      </c>
      <c r="G7" s="44" t="str">
        <f>IF(VLOOKUP($B7,職務分担!$A$6:$S$25,10,FALSE)=0,"",VLOOKUP($B7,職務分担!$A$6:$S$25,10,FALSE))</f>
        <v/>
      </c>
      <c r="H7" s="44" t="str">
        <f>IF(VLOOKUP($B7,職務分担!$A$6:$S$25,9,FALSE)=0,"",VLOOKUP($B7,職務分担!$A$6:$S$25,9,FALSE))</f>
        <v/>
      </c>
      <c r="I7" s="43" t="str">
        <f>IF(VLOOKUP($B7,職務分担!$A$6:$S$25,19,FALSE)=0,"",VLOOKUP($B7,職務分担!$A$6:$S$25,19,FALSE))</f>
        <v/>
      </c>
      <c r="J7" s="46"/>
    </row>
    <row r="8" spans="2:10" ht="28.5" customHeight="1">
      <c r="B8" s="37">
        <v>3</v>
      </c>
      <c r="C8" s="44" t="str">
        <f>IF(VLOOKUP($B8,職務分担!$A$6:$S$25,2,FALSE)=0,"",VLOOKUP($B8,職務分担!$A$6:$S$25,2,FALSE))</f>
        <v/>
      </c>
      <c r="D8" s="45"/>
      <c r="E8" s="44" t="str">
        <f>IF(VLOOKUP($B8,職務分担!$A$6:$S$25,3,FALSE)=0,"",VLOOKUP($B8,職務分担!$A$6:$S$25,3,FALSE))</f>
        <v/>
      </c>
      <c r="F8" s="44" t="str">
        <f>IF(VLOOKUP($B8,職務分担!$A$6:$S$25,7,FALSE)=0,"",VLOOKUP($B8,職務分担!$A$6:$S$25,7,FALSE))</f>
        <v/>
      </c>
      <c r="G8" s="44" t="str">
        <f>IF(VLOOKUP($B8,職務分担!$A$6:$S$25,10,FALSE)=0,"",VLOOKUP($B8,職務分担!$A$6:$S$25,10,FALSE))</f>
        <v/>
      </c>
      <c r="H8" s="44" t="str">
        <f>IF(VLOOKUP($B8,職務分担!$A$6:$S$25,9,FALSE)=0,"",VLOOKUP($B8,職務分担!$A$6:$S$25,9,FALSE))</f>
        <v/>
      </c>
      <c r="I8" s="43" t="str">
        <f>IF(VLOOKUP($B8,職務分担!$A$6:$S$25,19,FALSE)=0,"",VLOOKUP($B8,職務分担!$A$6:$S$25,19,FALSE))</f>
        <v/>
      </c>
      <c r="J8" s="46"/>
    </row>
    <row r="9" spans="2:10" ht="28.5" customHeight="1">
      <c r="B9" s="37">
        <v>4</v>
      </c>
      <c r="C9" s="44" t="str">
        <f>IF(VLOOKUP($B9,職務分担!$A$6:$S$25,2,FALSE)=0,"",VLOOKUP($B9,職務分担!$A$6:$S$25,2,FALSE))</f>
        <v/>
      </c>
      <c r="D9" s="45"/>
      <c r="E9" s="44" t="str">
        <f>IF(VLOOKUP($B9,職務分担!$A$6:$S$25,3,FALSE)=0,"",VLOOKUP($B9,職務分担!$A$6:$S$25,3,FALSE))</f>
        <v/>
      </c>
      <c r="F9" s="44" t="str">
        <f>IF(VLOOKUP($B9,職務分担!$A$6:$S$25,7,FALSE)=0,"",VLOOKUP($B9,職務分担!$A$6:$S$25,7,FALSE))</f>
        <v/>
      </c>
      <c r="G9" s="44" t="str">
        <f>IF(VLOOKUP($B9,職務分担!$A$6:$S$25,10,FALSE)=0,"",VLOOKUP($B9,職務分担!$A$6:$S$25,10,FALSE))</f>
        <v/>
      </c>
      <c r="H9" s="44" t="str">
        <f>IF(VLOOKUP($B9,職務分担!$A$6:$S$25,9,FALSE)=0,"",VLOOKUP($B9,職務分担!$A$6:$S$25,9,FALSE))</f>
        <v/>
      </c>
      <c r="I9" s="43" t="str">
        <f>IF(VLOOKUP($B9,職務分担!$A$6:$S$25,19,FALSE)=0,"",VLOOKUP($B9,職務分担!$A$6:$S$25,19,FALSE))</f>
        <v/>
      </c>
      <c r="J9" s="46"/>
    </row>
    <row r="10" spans="2:10" ht="28.5" customHeight="1">
      <c r="B10" s="37">
        <v>5</v>
      </c>
      <c r="C10" s="44" t="str">
        <f>IF(VLOOKUP($B10,職務分担!$A$6:$S$25,2,FALSE)=0,"",VLOOKUP($B10,職務分担!$A$6:$S$25,2,FALSE))</f>
        <v/>
      </c>
      <c r="D10" s="45"/>
      <c r="E10" s="44" t="str">
        <f>IF(VLOOKUP($B10,職務分担!$A$6:$S$25,3,FALSE)=0,"",VLOOKUP($B10,職務分担!$A$6:$S$25,3,FALSE))</f>
        <v/>
      </c>
      <c r="F10" s="44" t="str">
        <f>IF(VLOOKUP($B10,職務分担!$A$6:$S$25,7,FALSE)=0,"",VLOOKUP($B10,職務分担!$A$6:$S$25,7,FALSE))</f>
        <v/>
      </c>
      <c r="G10" s="44" t="str">
        <f>IF(VLOOKUP($B10,職務分担!$A$6:$S$25,10,FALSE)=0,"",VLOOKUP($B10,職務分担!$A$6:$S$25,10,FALSE))</f>
        <v/>
      </c>
      <c r="H10" s="44" t="str">
        <f>IF(VLOOKUP($B10,職務分担!$A$6:$S$25,9,FALSE)=0,"",VLOOKUP($B10,職務分担!$A$6:$S$25,9,FALSE))</f>
        <v/>
      </c>
      <c r="I10" s="43" t="str">
        <f>IF(VLOOKUP($B10,職務分担!$A$6:$S$25,19,FALSE)=0,"",VLOOKUP($B10,職務分担!$A$6:$S$25,19,FALSE))</f>
        <v/>
      </c>
      <c r="J10" s="46"/>
    </row>
    <row r="11" spans="2:10" ht="28.5" customHeight="1">
      <c r="B11" s="37">
        <v>6</v>
      </c>
      <c r="C11" s="44" t="str">
        <f>IF(VLOOKUP($B11,職務分担!$A$6:$S$25,2,FALSE)=0,"",VLOOKUP($B11,職務分担!$A$6:$S$25,2,FALSE))</f>
        <v/>
      </c>
      <c r="D11" s="45"/>
      <c r="E11" s="44" t="str">
        <f>IF(VLOOKUP($B11,職務分担!$A$6:$S$25,3,FALSE)=0,"",VLOOKUP($B11,職務分担!$A$6:$S$25,3,FALSE))</f>
        <v/>
      </c>
      <c r="F11" s="44" t="str">
        <f>IF(VLOOKUP($B11,職務分担!$A$6:$S$25,7,FALSE)=0,"",VLOOKUP($B11,職務分担!$A$6:$S$25,7,FALSE))</f>
        <v/>
      </c>
      <c r="G11" s="44" t="str">
        <f>IF(VLOOKUP($B11,職務分担!$A$6:$S$25,10,FALSE)=0,"",VLOOKUP($B11,職務分担!$A$6:$S$25,10,FALSE))</f>
        <v/>
      </c>
      <c r="H11" s="44" t="str">
        <f>IF(VLOOKUP($B11,職務分担!$A$6:$S$25,9,FALSE)=0,"",VLOOKUP($B11,職務分担!$A$6:$S$25,9,FALSE))</f>
        <v/>
      </c>
      <c r="I11" s="43" t="str">
        <f>IF(VLOOKUP($B11,職務分担!$A$6:$S$25,19,FALSE)=0,"",VLOOKUP($B11,職務分担!$A$6:$S$25,19,FALSE))</f>
        <v/>
      </c>
      <c r="J11" s="46"/>
    </row>
    <row r="12" spans="2:10" ht="28.5" customHeight="1">
      <c r="B12" s="37">
        <v>7</v>
      </c>
      <c r="C12" s="44" t="str">
        <f>IF(VLOOKUP($B12,職務分担!$A$6:$S$25,2,FALSE)=0,"",VLOOKUP($B12,職務分担!$A$6:$S$25,2,FALSE))</f>
        <v/>
      </c>
      <c r="D12" s="45"/>
      <c r="E12" s="44" t="str">
        <f>IF(VLOOKUP($B12,職務分担!$A$6:$S$25,3,FALSE)=0,"",VLOOKUP($B12,職務分担!$A$6:$S$25,3,FALSE))</f>
        <v/>
      </c>
      <c r="F12" s="44" t="str">
        <f>IF(VLOOKUP($B12,職務分担!$A$6:$S$25,7,FALSE)=0,"",VLOOKUP($B12,職務分担!$A$6:$S$25,7,FALSE))</f>
        <v/>
      </c>
      <c r="G12" s="44" t="str">
        <f>IF(VLOOKUP($B12,職務分担!$A$6:$S$25,10,FALSE)=0,"",VLOOKUP($B12,職務分担!$A$6:$S$25,10,FALSE))</f>
        <v/>
      </c>
      <c r="H12" s="44" t="str">
        <f>IF(VLOOKUP($B12,職務分担!$A$6:$S$25,9,FALSE)=0,"",VLOOKUP($B12,職務分担!$A$6:$S$25,9,FALSE))</f>
        <v/>
      </c>
      <c r="I12" s="43" t="str">
        <f>IF(VLOOKUP($B12,職務分担!$A$6:$S$25,19,FALSE)=0,"",VLOOKUP($B12,職務分担!$A$6:$S$25,19,FALSE))</f>
        <v/>
      </c>
      <c r="J12" s="46"/>
    </row>
    <row r="13" spans="2:10" ht="28.5" customHeight="1">
      <c r="B13" s="37">
        <v>8</v>
      </c>
      <c r="C13" s="44" t="str">
        <f>IF(VLOOKUP($B13,職務分担!$A$6:$S$25,2,FALSE)=0,"",VLOOKUP($B13,職務分担!$A$6:$S$25,2,FALSE))</f>
        <v/>
      </c>
      <c r="D13" s="45"/>
      <c r="E13" s="44" t="str">
        <f>IF(VLOOKUP($B13,職務分担!$A$6:$S$25,3,FALSE)=0,"",VLOOKUP($B13,職務分担!$A$6:$S$25,3,FALSE))</f>
        <v/>
      </c>
      <c r="F13" s="44" t="str">
        <f>IF(VLOOKUP($B13,職務分担!$A$6:$S$25,7,FALSE)=0,"",VLOOKUP($B13,職務分担!$A$6:$S$25,7,FALSE))</f>
        <v/>
      </c>
      <c r="G13" s="44" t="str">
        <f>IF(VLOOKUP($B13,職務分担!$A$6:$S$25,10,FALSE)=0,"",VLOOKUP($B13,職務分担!$A$6:$S$25,10,FALSE))</f>
        <v/>
      </c>
      <c r="H13" s="44" t="str">
        <f>IF(VLOOKUP($B13,職務分担!$A$6:$S$25,9,FALSE)=0,"",VLOOKUP($B13,職務分担!$A$6:$S$25,9,FALSE))</f>
        <v/>
      </c>
      <c r="I13" s="43" t="str">
        <f>IF(VLOOKUP($B13,職務分担!$A$6:$S$25,19,FALSE)=0,"",VLOOKUP($B13,職務分担!$A$6:$S$25,19,FALSE))</f>
        <v/>
      </c>
      <c r="J13" s="46"/>
    </row>
    <row r="14" spans="2:10" ht="28.5" customHeight="1">
      <c r="B14" s="37">
        <v>9</v>
      </c>
      <c r="C14" s="44" t="str">
        <f>IF(VLOOKUP($B14,職務分担!$A$6:$S$25,2,FALSE)=0,"",VLOOKUP($B14,職務分担!$A$6:$S$25,2,FALSE))</f>
        <v/>
      </c>
      <c r="D14" s="45"/>
      <c r="E14" s="44" t="str">
        <f>IF(VLOOKUP($B14,職務分担!$A$6:$S$25,3,FALSE)=0,"",VLOOKUP($B14,職務分担!$A$6:$S$25,3,FALSE))</f>
        <v/>
      </c>
      <c r="F14" s="44" t="str">
        <f>IF(VLOOKUP($B14,職務分担!$A$6:$S$25,7,FALSE)=0,"",VLOOKUP($B14,職務分担!$A$6:$S$25,7,FALSE))</f>
        <v/>
      </c>
      <c r="G14" s="44" t="str">
        <f>IF(VLOOKUP($B14,職務分担!$A$6:$S$25,10,FALSE)=0,"",VLOOKUP($B14,職務分担!$A$6:$S$25,10,FALSE))</f>
        <v/>
      </c>
      <c r="H14" s="44" t="str">
        <f>IF(VLOOKUP($B14,職務分担!$A$6:$S$25,9,FALSE)=0,"",VLOOKUP($B14,職務分担!$A$6:$S$25,9,FALSE))</f>
        <v/>
      </c>
      <c r="I14" s="43" t="str">
        <f>IF(VLOOKUP($B14,職務分担!$A$6:$S$25,19,FALSE)=0,"",VLOOKUP($B14,職務分担!$A$6:$S$25,19,FALSE))</f>
        <v/>
      </c>
      <c r="J14" s="46"/>
    </row>
    <row r="15" spans="2:10" ht="28.5" customHeight="1">
      <c r="B15" s="37">
        <v>10</v>
      </c>
      <c r="C15" s="44" t="str">
        <f>IF(VLOOKUP($B15,職務分担!$A$6:$S$25,2,FALSE)=0,"",VLOOKUP($B15,職務分担!$A$6:$S$25,2,FALSE))</f>
        <v/>
      </c>
      <c r="D15" s="45"/>
      <c r="E15" s="44" t="str">
        <f>IF(VLOOKUP($B15,職務分担!$A$6:$S$25,3,FALSE)=0,"",VLOOKUP($B15,職務分担!$A$6:$S$25,3,FALSE))</f>
        <v/>
      </c>
      <c r="F15" s="44" t="str">
        <f>IF(VLOOKUP($B15,職務分担!$A$6:$S$25,7,FALSE)=0,"",VLOOKUP($B15,職務分担!$A$6:$S$25,7,FALSE))</f>
        <v/>
      </c>
      <c r="G15" s="44" t="str">
        <f>IF(VLOOKUP($B15,職務分担!$A$6:$S$25,10,FALSE)=0,"",VLOOKUP($B15,職務分担!$A$6:$S$25,10,FALSE))</f>
        <v/>
      </c>
      <c r="H15" s="44" t="str">
        <f>IF(VLOOKUP($B15,職務分担!$A$6:$S$25,9,FALSE)=0,"",VLOOKUP($B15,職務分担!$A$6:$S$25,9,FALSE))</f>
        <v/>
      </c>
      <c r="I15" s="43" t="str">
        <f>IF(VLOOKUP($B15,職務分担!$A$6:$S$25,19,FALSE)=0,"",VLOOKUP($B15,職務分担!$A$6:$S$25,19,FALSE))</f>
        <v/>
      </c>
      <c r="J15" s="46"/>
    </row>
    <row r="16" spans="2:10" ht="28.5" customHeight="1">
      <c r="B16" s="37">
        <v>11</v>
      </c>
      <c r="C16" s="44" t="str">
        <f>IF(VLOOKUP($B16,職務分担!$A$6:$S$25,2,FALSE)=0,"",VLOOKUP($B16,職務分担!$A$6:$S$25,2,FALSE))</f>
        <v/>
      </c>
      <c r="D16" s="45"/>
      <c r="E16" s="44" t="str">
        <f>IF(VLOOKUP($B16,職務分担!$A$6:$S$25,3,FALSE)=0,"",VLOOKUP($B16,職務分担!$A$6:$S$25,3,FALSE))</f>
        <v/>
      </c>
      <c r="F16" s="44" t="str">
        <f>IF(VLOOKUP($B16,職務分担!$A$6:$S$25,7,FALSE)=0,"",VLOOKUP($B16,職務分担!$A$6:$S$25,7,FALSE))</f>
        <v/>
      </c>
      <c r="G16" s="44" t="str">
        <f>IF(VLOOKUP($B16,職務分担!$A$6:$S$25,10,FALSE)=0,"",VLOOKUP($B16,職務分担!$A$6:$S$25,10,FALSE))</f>
        <v/>
      </c>
      <c r="H16" s="44" t="str">
        <f>IF(VLOOKUP($B16,職務分担!$A$6:$S$25,9,FALSE)=0,"",VLOOKUP($B16,職務分担!$A$6:$S$25,9,FALSE))</f>
        <v/>
      </c>
      <c r="I16" s="43" t="str">
        <f>IF(VLOOKUP($B16,職務分担!$A$6:$S$25,19,FALSE)=0,"",VLOOKUP($B16,職務分担!$A$6:$S$25,19,FALSE))</f>
        <v/>
      </c>
      <c r="J16" s="46"/>
    </row>
    <row r="17" spans="2:10" ht="28.5" customHeight="1">
      <c r="B17" s="37">
        <v>12</v>
      </c>
      <c r="C17" s="44" t="str">
        <f>IF(VLOOKUP($B17,職務分担!$A$6:$S$25,2,FALSE)=0,"",VLOOKUP($B17,職務分担!$A$6:$S$25,2,FALSE))</f>
        <v/>
      </c>
      <c r="D17" s="45"/>
      <c r="E17" s="44" t="str">
        <f>IF(VLOOKUP($B17,職務分担!$A$6:$S$25,3,FALSE)=0,"",VLOOKUP($B17,職務分担!$A$6:$S$25,3,FALSE))</f>
        <v/>
      </c>
      <c r="F17" s="44" t="str">
        <f>IF(VLOOKUP($B17,職務分担!$A$6:$S$25,7,FALSE)=0,"",VLOOKUP($B17,職務分担!$A$6:$S$25,7,FALSE))</f>
        <v/>
      </c>
      <c r="G17" s="44" t="str">
        <f>IF(VLOOKUP($B17,職務分担!$A$6:$S$25,10,FALSE)=0,"",VLOOKUP($B17,職務分担!$A$6:$S$25,10,FALSE))</f>
        <v/>
      </c>
      <c r="H17" s="44" t="str">
        <f>IF(VLOOKUP($B17,職務分担!$A$6:$S$25,9,FALSE)=0,"",VLOOKUP($B17,職務分担!$A$6:$S$25,9,FALSE))</f>
        <v/>
      </c>
      <c r="I17" s="43" t="str">
        <f>IF(VLOOKUP($B17,職務分担!$A$6:$S$25,19,FALSE)=0,"",VLOOKUP($B17,職務分担!$A$6:$S$25,19,FALSE))</f>
        <v/>
      </c>
      <c r="J17" s="46"/>
    </row>
    <row r="18" spans="2:10" ht="28.5" customHeight="1">
      <c r="B18" s="37">
        <v>13</v>
      </c>
      <c r="C18" s="44" t="str">
        <f>IF(VLOOKUP($B18,職務分担!$A$6:$S$25,2,FALSE)=0,"",VLOOKUP($B18,職務分担!$A$6:$S$25,2,FALSE))</f>
        <v/>
      </c>
      <c r="D18" s="45"/>
      <c r="E18" s="44" t="str">
        <f>IF(VLOOKUP($B18,職務分担!$A$6:$S$25,3,FALSE)=0,"",VLOOKUP($B18,職務分担!$A$6:$S$25,3,FALSE))</f>
        <v/>
      </c>
      <c r="F18" s="44" t="str">
        <f>IF(VLOOKUP($B18,職務分担!$A$6:$S$25,7,FALSE)=0,"",VLOOKUP($B18,職務分担!$A$6:$S$25,7,FALSE))</f>
        <v/>
      </c>
      <c r="G18" s="44" t="str">
        <f>IF(VLOOKUP($B18,職務分担!$A$6:$S$25,10,FALSE)=0,"",VLOOKUP($B18,職務分担!$A$6:$S$25,10,FALSE))</f>
        <v/>
      </c>
      <c r="H18" s="44" t="str">
        <f>IF(VLOOKUP($B18,職務分担!$A$6:$S$25,9,FALSE)=0,"",VLOOKUP($B18,職務分担!$A$6:$S$25,9,FALSE))</f>
        <v/>
      </c>
      <c r="I18" s="43" t="str">
        <f>IF(VLOOKUP($B18,職務分担!$A$6:$S$25,19,FALSE)=0,"",VLOOKUP($B18,職務分担!$A$6:$S$25,19,FALSE))</f>
        <v/>
      </c>
      <c r="J18" s="46"/>
    </row>
    <row r="19" spans="2:10" ht="28.5" customHeight="1">
      <c r="B19" s="37">
        <v>14</v>
      </c>
      <c r="C19" s="44" t="str">
        <f>IF(VLOOKUP($B19,職務分担!$A$6:$S$25,2,FALSE)=0,"",VLOOKUP($B19,職務分担!$A$6:$S$25,2,FALSE))</f>
        <v/>
      </c>
      <c r="D19" s="45"/>
      <c r="E19" s="44" t="str">
        <f>IF(VLOOKUP($B19,職務分担!$A$6:$S$25,3,FALSE)=0,"",VLOOKUP($B19,職務分担!$A$6:$S$25,3,FALSE))</f>
        <v/>
      </c>
      <c r="F19" s="44" t="str">
        <f>IF(VLOOKUP($B19,職務分担!$A$6:$S$25,7,FALSE)=0,"",VLOOKUP($B19,職務分担!$A$6:$S$25,7,FALSE))</f>
        <v/>
      </c>
      <c r="G19" s="44" t="str">
        <f>IF(VLOOKUP($B19,職務分担!$A$6:$S$25,10,FALSE)=0,"",VLOOKUP($B19,職務分担!$A$6:$S$25,10,FALSE))</f>
        <v/>
      </c>
      <c r="H19" s="44" t="str">
        <f>IF(VLOOKUP($B19,職務分担!$A$6:$S$25,9,FALSE)=0,"",VLOOKUP($B19,職務分担!$A$6:$S$25,9,FALSE))</f>
        <v/>
      </c>
      <c r="I19" s="43" t="str">
        <f>IF(VLOOKUP($B19,職務分担!$A$6:$S$25,19,FALSE)=0,"",VLOOKUP($B19,職務分担!$A$6:$S$25,19,FALSE))</f>
        <v/>
      </c>
      <c r="J19" s="46"/>
    </row>
    <row r="20" spans="2:10" ht="28.5" customHeight="1">
      <c r="B20" s="37">
        <v>15</v>
      </c>
      <c r="C20" s="44" t="str">
        <f>IF(VLOOKUP($B20,職務分担!$A$6:$S$25,2,FALSE)=0,"",VLOOKUP($B20,職務分担!$A$6:$S$25,2,FALSE))</f>
        <v/>
      </c>
      <c r="D20" s="45"/>
      <c r="E20" s="44" t="str">
        <f>IF(VLOOKUP($B20,職務分担!$A$6:$S$25,3,FALSE)=0,"",VLOOKUP($B20,職務分担!$A$6:$S$25,3,FALSE))</f>
        <v/>
      </c>
      <c r="F20" s="44" t="str">
        <f>IF(VLOOKUP($B20,職務分担!$A$6:$S$25,7,FALSE)=0,"",VLOOKUP($B20,職務分担!$A$6:$S$25,7,FALSE))</f>
        <v/>
      </c>
      <c r="G20" s="44" t="str">
        <f>IF(VLOOKUP($B20,職務分担!$A$6:$S$25,10,FALSE)=0,"",VLOOKUP($B20,職務分担!$A$6:$S$25,10,FALSE))</f>
        <v/>
      </c>
      <c r="H20" s="44" t="str">
        <f>IF(VLOOKUP($B20,職務分担!$A$6:$S$25,9,FALSE)=0,"",VLOOKUP($B20,職務分担!$A$6:$S$25,9,FALSE))</f>
        <v/>
      </c>
      <c r="I20" s="43" t="str">
        <f>IF(VLOOKUP($B20,職務分担!$A$6:$S$25,19,FALSE)=0,"",VLOOKUP($B20,職務分担!$A$6:$S$25,19,FALSE))</f>
        <v/>
      </c>
      <c r="J20" s="46"/>
    </row>
    <row r="21" spans="2:10" ht="28.5" customHeight="1">
      <c r="B21" s="37">
        <v>16</v>
      </c>
      <c r="C21" s="44" t="str">
        <f>IF(VLOOKUP($B21,職務分担!$A$6:$S$25,2,FALSE)=0,"",VLOOKUP($B21,職務分担!$A$6:$S$25,2,FALSE))</f>
        <v/>
      </c>
      <c r="D21" s="45"/>
      <c r="E21" s="44" t="str">
        <f>IF(VLOOKUP($B21,職務分担!$A$6:$S$25,3,FALSE)=0,"",VLOOKUP($B21,職務分担!$A$6:$S$25,3,FALSE))</f>
        <v/>
      </c>
      <c r="F21" s="44" t="str">
        <f>IF(VLOOKUP($B21,職務分担!$A$6:$S$25,7,FALSE)=0,"",VLOOKUP($B21,職務分担!$A$6:$S$25,7,FALSE))</f>
        <v/>
      </c>
      <c r="G21" s="44" t="str">
        <f>IF(VLOOKUP($B21,職務分担!$A$6:$S$25,10,FALSE)=0,"",VLOOKUP($B21,職務分担!$A$6:$S$25,10,FALSE))</f>
        <v/>
      </c>
      <c r="H21" s="44" t="str">
        <f>IF(VLOOKUP($B21,職務分担!$A$6:$S$25,9,FALSE)=0,"",VLOOKUP($B21,職務分担!$A$6:$S$25,9,FALSE))</f>
        <v/>
      </c>
      <c r="I21" s="43" t="str">
        <f>IF(VLOOKUP($B21,職務分担!$A$6:$S$25,19,FALSE)=0,"",VLOOKUP($B21,職務分担!$A$6:$S$25,19,FALSE))</f>
        <v/>
      </c>
      <c r="J21" s="46"/>
    </row>
    <row r="22" spans="2:10" ht="28.5" customHeight="1">
      <c r="B22" s="37">
        <v>17</v>
      </c>
      <c r="C22" s="44" t="str">
        <f>IF(VLOOKUP($B22,職務分担!$A$6:$S$25,2,FALSE)=0,"",VLOOKUP($B22,職務分担!$A$6:$S$25,2,FALSE))</f>
        <v/>
      </c>
      <c r="D22" s="45"/>
      <c r="E22" s="44" t="str">
        <f>IF(VLOOKUP($B22,職務分担!$A$6:$S$25,3,FALSE)=0,"",VLOOKUP($B22,職務分担!$A$6:$S$25,3,FALSE))</f>
        <v/>
      </c>
      <c r="F22" s="44" t="str">
        <f>IF(VLOOKUP($B22,職務分担!$A$6:$S$25,7,FALSE)=0,"",VLOOKUP($B22,職務分担!$A$6:$S$25,7,FALSE))</f>
        <v/>
      </c>
      <c r="G22" s="44" t="str">
        <f>IF(VLOOKUP($B22,職務分担!$A$6:$S$25,10,FALSE)=0,"",VLOOKUP($B22,職務分担!$A$6:$S$25,10,FALSE))</f>
        <v/>
      </c>
      <c r="H22" s="44" t="str">
        <f>IF(VLOOKUP($B22,職務分担!$A$6:$S$25,9,FALSE)=0,"",VLOOKUP($B22,職務分担!$A$6:$S$25,9,FALSE))</f>
        <v/>
      </c>
      <c r="I22" s="43" t="str">
        <f>IF(VLOOKUP($B22,職務分担!$A$6:$S$25,19,FALSE)=0,"",VLOOKUP($B22,職務分担!$A$6:$S$25,19,FALSE))</f>
        <v/>
      </c>
      <c r="J22" s="46"/>
    </row>
    <row r="23" spans="2:10" ht="28.5" customHeight="1">
      <c r="B23" s="37">
        <v>18</v>
      </c>
      <c r="C23" s="44" t="str">
        <f>IF(VLOOKUP($B23,職務分担!$A$6:$S$25,2,FALSE)=0,"",VLOOKUP($B23,職務分担!$A$6:$S$25,2,FALSE))</f>
        <v/>
      </c>
      <c r="D23" s="45"/>
      <c r="E23" s="44" t="str">
        <f>IF(VLOOKUP($B23,職務分担!$A$6:$S$25,3,FALSE)=0,"",VLOOKUP($B23,職務分担!$A$6:$S$25,3,FALSE))</f>
        <v/>
      </c>
      <c r="F23" s="44" t="str">
        <f>IF(VLOOKUP($B23,職務分担!$A$6:$S$25,7,FALSE)=0,"",VLOOKUP($B23,職務分担!$A$6:$S$25,7,FALSE))</f>
        <v/>
      </c>
      <c r="G23" s="44" t="str">
        <f>IF(VLOOKUP($B23,職務分担!$A$6:$S$25,10,FALSE)=0,"",VLOOKUP($B23,職務分担!$A$6:$S$25,10,FALSE))</f>
        <v/>
      </c>
      <c r="H23" s="44" t="str">
        <f>IF(VLOOKUP($B23,職務分担!$A$6:$S$25,9,FALSE)=0,"",VLOOKUP($B23,職務分担!$A$6:$S$25,9,FALSE))</f>
        <v/>
      </c>
      <c r="I23" s="43" t="str">
        <f>IF(VLOOKUP($B23,職務分担!$A$6:$S$25,19,FALSE)=0,"",VLOOKUP($B23,職務分担!$A$6:$S$25,19,FALSE))</f>
        <v/>
      </c>
      <c r="J23" s="46"/>
    </row>
    <row r="24" spans="2:10" ht="28.5" customHeight="1">
      <c r="B24" s="37">
        <v>19</v>
      </c>
      <c r="C24" s="44" t="str">
        <f>IF(VLOOKUP($B24,職務分担!$A$6:$S$25,2,FALSE)=0,"",VLOOKUP($B24,職務分担!$A$6:$S$25,2,FALSE))</f>
        <v/>
      </c>
      <c r="D24" s="45"/>
      <c r="E24" s="44" t="str">
        <f>IF(VLOOKUP($B24,職務分担!$A$6:$S$25,3,FALSE)=0,"",VLOOKUP($B24,職務分担!$A$6:$S$25,3,FALSE))</f>
        <v/>
      </c>
      <c r="F24" s="44" t="str">
        <f>IF(VLOOKUP($B24,職務分担!$A$6:$S$25,7,FALSE)=0,"",VLOOKUP($B24,職務分担!$A$6:$S$25,7,FALSE))</f>
        <v/>
      </c>
      <c r="G24" s="44" t="str">
        <f>IF(VLOOKUP($B24,職務分担!$A$6:$S$25,10,FALSE)=0,"",VLOOKUP($B24,職務分担!$A$6:$S$25,10,FALSE))</f>
        <v/>
      </c>
      <c r="H24" s="44" t="str">
        <f>IF(VLOOKUP($B24,職務分担!$A$6:$S$25,9,FALSE)=0,"",VLOOKUP($B24,職務分担!$A$6:$S$25,9,FALSE))</f>
        <v/>
      </c>
      <c r="I24" s="43" t="str">
        <f>IF(VLOOKUP($B24,職務分担!$A$6:$S$25,19,FALSE)=0,"",VLOOKUP($B24,職務分担!$A$6:$S$25,19,FALSE))</f>
        <v/>
      </c>
      <c r="J24" s="46"/>
    </row>
    <row r="25" spans="2:10" ht="28.5" customHeight="1">
      <c r="B25" s="37">
        <v>20</v>
      </c>
      <c r="C25" s="44" t="str">
        <f>IF(VLOOKUP($B25,職務分担!$A$6:$S$25,2,FALSE)=0,"",VLOOKUP($B25,職務分担!$A$6:$S$25,2,FALSE))</f>
        <v/>
      </c>
      <c r="D25" s="45"/>
      <c r="E25" s="44" t="str">
        <f>IF(VLOOKUP($B25,職務分担!$A$6:$S$25,3,FALSE)=0,"",VLOOKUP($B25,職務分担!$A$6:$S$25,3,FALSE))</f>
        <v/>
      </c>
      <c r="F25" s="44" t="str">
        <f>IF(VLOOKUP($B25,職務分担!$A$6:$S$25,7,FALSE)=0,"",VLOOKUP($B25,職務分担!$A$6:$S$25,7,FALSE))</f>
        <v/>
      </c>
      <c r="G25" s="44" t="str">
        <f>IF(VLOOKUP($B25,職務分担!$A$6:$S$25,10,FALSE)=0,"",VLOOKUP($B25,職務分担!$A$6:$S$25,10,FALSE))</f>
        <v/>
      </c>
      <c r="H25" s="44" t="str">
        <f>IF(VLOOKUP($B25,職務分担!$A$6:$S$25,9,FALSE)=0,"",VLOOKUP($B25,職務分担!$A$6:$S$25,9,FALSE))</f>
        <v/>
      </c>
      <c r="I25" s="43" t="str">
        <f>IF(VLOOKUP($B25,職務分担!$A$6:$S$25,19,FALSE)=0,"",VLOOKUP($B25,職務分担!$A$6:$S$25,19,FALSE))</f>
        <v/>
      </c>
      <c r="J25" s="46"/>
    </row>
    <row r="26" spans="2:10">
      <c r="B26" s="83" t="s">
        <v>65</v>
      </c>
      <c r="C26" s="83"/>
      <c r="D26" s="83"/>
      <c r="E26" s="83"/>
      <c r="F26" s="83"/>
      <c r="G26" s="83"/>
      <c r="H26" s="83"/>
      <c r="I26" s="83"/>
      <c r="J26" s="83"/>
    </row>
    <row r="27" spans="2:10">
      <c r="B27" s="34" t="s">
        <v>66</v>
      </c>
      <c r="D27" s="34"/>
      <c r="E27" s="34"/>
      <c r="F27" s="34"/>
      <c r="G27" s="34"/>
      <c r="H27" s="34"/>
      <c r="I27" s="34"/>
      <c r="J27" s="34"/>
    </row>
    <row r="28" spans="2:10">
      <c r="B28" s="34" t="s">
        <v>67</v>
      </c>
      <c r="D28" s="34"/>
      <c r="E28" s="34"/>
      <c r="F28" s="34"/>
      <c r="G28" s="34"/>
      <c r="H28" s="34"/>
      <c r="I28" s="34"/>
      <c r="J28" s="34"/>
    </row>
  </sheetData>
  <mergeCells count="3">
    <mergeCell ref="B26:J26"/>
    <mergeCell ref="B4:J4"/>
    <mergeCell ref="B3:J3"/>
  </mergeCells>
  <phoneticPr fontId="3"/>
  <dataValidations count="1">
    <dataValidation type="list" allowBlank="1" showInputMessage="1" showErrorMessage="1" sqref="D6:D25">
      <formula1>"専任,兼任"</formula1>
    </dataValidation>
  </dataValidations>
  <pageMargins left="0.7" right="0.7" top="0.75" bottom="0.75" header="0.3" footer="0.3"/>
  <pageSetup paperSize="9" scale="9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29"/>
  <sheetViews>
    <sheetView zoomScaleNormal="100" workbookViewId="0">
      <selection activeCell="R6" sqref="R6"/>
    </sheetView>
  </sheetViews>
  <sheetFormatPr defaultRowHeight="13.5"/>
  <cols>
    <col min="1" max="1" width="3" style="1" customWidth="1"/>
    <col min="2" max="2" width="7.125" style="1" bestFit="1" customWidth="1"/>
    <col min="3" max="3" width="8.875" style="1" customWidth="1"/>
    <col min="4" max="4" width="7.125" style="1" bestFit="1" customWidth="1"/>
    <col min="5" max="5" width="6.5" style="1" customWidth="1"/>
    <col min="6" max="8" width="4.25" style="1" customWidth="1"/>
    <col min="9" max="9" width="7.875" style="1" customWidth="1"/>
    <col min="10" max="10" width="5.25" style="1" bestFit="1" customWidth="1"/>
    <col min="11" max="11" width="12" style="1" customWidth="1"/>
    <col min="12" max="19" width="8" style="1" customWidth="1"/>
    <col min="20" max="23" width="4.125" style="1" customWidth="1"/>
    <col min="24" max="16384" width="9" style="1"/>
  </cols>
  <sheetData>
    <row r="1" spans="1:19" ht="21" customHeight="1" thickBot="1">
      <c r="A1" s="9" t="s">
        <v>55</v>
      </c>
      <c r="B1" s="9"/>
      <c r="C1" s="9"/>
      <c r="D1" s="9"/>
      <c r="M1" s="17" t="s">
        <v>52</v>
      </c>
      <c r="N1" s="10">
        <v>6</v>
      </c>
      <c r="O1" s="10" t="s">
        <v>14</v>
      </c>
      <c r="P1" s="10">
        <v>4</v>
      </c>
      <c r="Q1" s="10" t="s">
        <v>15</v>
      </c>
      <c r="R1" s="10">
        <v>1</v>
      </c>
      <c r="S1" s="10" t="s">
        <v>3</v>
      </c>
    </row>
    <row r="2" spans="1:19" ht="7.5" customHeight="1"/>
    <row r="3" spans="1:19" ht="18" customHeight="1">
      <c r="A3" s="98" t="s">
        <v>17</v>
      </c>
      <c r="B3" s="98" t="s">
        <v>5</v>
      </c>
      <c r="C3" s="98" t="s">
        <v>6</v>
      </c>
      <c r="D3" s="86" t="s">
        <v>54</v>
      </c>
      <c r="E3" s="101" t="s">
        <v>16</v>
      </c>
      <c r="F3" s="86" t="s">
        <v>7</v>
      </c>
      <c r="G3" s="3" t="s">
        <v>18</v>
      </c>
      <c r="H3" s="86" t="s">
        <v>9</v>
      </c>
      <c r="I3" s="89" t="s">
        <v>10</v>
      </c>
      <c r="J3" s="92" t="s">
        <v>11</v>
      </c>
      <c r="K3" s="25" t="s">
        <v>12</v>
      </c>
      <c r="L3" s="93" t="s">
        <v>13</v>
      </c>
      <c r="M3" s="94"/>
      <c r="N3" s="94"/>
      <c r="O3" s="94"/>
      <c r="P3" s="94"/>
      <c r="Q3" s="94"/>
      <c r="R3" s="94"/>
      <c r="S3" s="95"/>
    </row>
    <row r="4" spans="1:19" ht="18" customHeight="1">
      <c r="A4" s="99"/>
      <c r="B4" s="99"/>
      <c r="C4" s="99"/>
      <c r="D4" s="104"/>
      <c r="E4" s="102"/>
      <c r="F4" s="87"/>
      <c r="G4" s="4" t="s">
        <v>0</v>
      </c>
      <c r="H4" s="87"/>
      <c r="I4" s="90"/>
      <c r="J4" s="90"/>
      <c r="K4" s="96" t="s">
        <v>53</v>
      </c>
      <c r="L4" s="25" t="s">
        <v>1</v>
      </c>
      <c r="M4" s="27" t="s">
        <v>48</v>
      </c>
      <c r="N4" s="38" t="s">
        <v>40</v>
      </c>
      <c r="O4" s="27" t="s">
        <v>41</v>
      </c>
      <c r="P4" s="26" t="s">
        <v>42</v>
      </c>
      <c r="Q4" s="27" t="s">
        <v>43</v>
      </c>
      <c r="R4" s="38" t="s">
        <v>47</v>
      </c>
      <c r="S4" s="27" t="s">
        <v>2</v>
      </c>
    </row>
    <row r="5" spans="1:19" ht="27" customHeight="1">
      <c r="A5" s="100"/>
      <c r="B5" s="100"/>
      <c r="C5" s="100"/>
      <c r="D5" s="105"/>
      <c r="E5" s="103"/>
      <c r="F5" s="88"/>
      <c r="G5" s="5"/>
      <c r="H5" s="88"/>
      <c r="I5" s="91"/>
      <c r="J5" s="91"/>
      <c r="K5" s="97"/>
      <c r="L5" s="7" t="s">
        <v>68</v>
      </c>
      <c r="M5" s="40" t="s">
        <v>68</v>
      </c>
      <c r="N5" s="39" t="s">
        <v>68</v>
      </c>
      <c r="O5" s="40" t="s">
        <v>68</v>
      </c>
      <c r="P5" s="8" t="s">
        <v>68</v>
      </c>
      <c r="Q5" s="40" t="s">
        <v>68</v>
      </c>
      <c r="R5" s="41" t="s">
        <v>68</v>
      </c>
      <c r="S5" s="40" t="s">
        <v>68</v>
      </c>
    </row>
    <row r="6" spans="1:19" ht="21" customHeight="1">
      <c r="A6" s="6">
        <v>1</v>
      </c>
      <c r="B6" s="23" t="s">
        <v>38</v>
      </c>
      <c r="C6" s="23"/>
      <c r="D6" s="30">
        <v>45383</v>
      </c>
      <c r="E6" s="2" t="s">
        <v>19</v>
      </c>
      <c r="F6" s="2">
        <v>8</v>
      </c>
      <c r="G6" s="2">
        <v>55</v>
      </c>
      <c r="H6" s="2" t="s">
        <v>20</v>
      </c>
      <c r="I6" s="11">
        <v>30</v>
      </c>
      <c r="J6" s="21" t="s">
        <v>21</v>
      </c>
      <c r="K6" s="28" t="s">
        <v>44</v>
      </c>
      <c r="L6" s="18">
        <v>300000</v>
      </c>
      <c r="M6" s="18">
        <v>70000</v>
      </c>
      <c r="N6" s="18">
        <v>0</v>
      </c>
      <c r="O6" s="18">
        <v>3000</v>
      </c>
      <c r="P6" s="18">
        <v>20000</v>
      </c>
      <c r="Q6" s="18">
        <v>0</v>
      </c>
      <c r="R6" s="18">
        <v>0</v>
      </c>
      <c r="S6" s="19">
        <f t="shared" ref="S6:S25" si="0">SUM(L6:R6)</f>
        <v>393000</v>
      </c>
    </row>
    <row r="7" spans="1:19" ht="21" customHeight="1">
      <c r="A7" s="6">
        <v>2</v>
      </c>
      <c r="B7" s="23" t="s">
        <v>23</v>
      </c>
      <c r="C7" s="23"/>
      <c r="D7" s="30">
        <v>45383</v>
      </c>
      <c r="E7" s="2" t="s">
        <v>19</v>
      </c>
      <c r="F7" s="2">
        <v>8</v>
      </c>
      <c r="G7" s="2">
        <v>40</v>
      </c>
      <c r="H7" s="2" t="s">
        <v>20</v>
      </c>
      <c r="I7" s="11">
        <v>15</v>
      </c>
      <c r="J7" s="21" t="s">
        <v>24</v>
      </c>
      <c r="K7" s="28" t="s">
        <v>45</v>
      </c>
      <c r="L7" s="18">
        <v>250000</v>
      </c>
      <c r="M7" s="18">
        <v>40000</v>
      </c>
      <c r="N7" s="18">
        <v>0</v>
      </c>
      <c r="O7" s="18">
        <v>3000</v>
      </c>
      <c r="P7" s="18">
        <v>0</v>
      </c>
      <c r="Q7" s="18">
        <v>0</v>
      </c>
      <c r="R7" s="18">
        <v>25000</v>
      </c>
      <c r="S7" s="19">
        <f t="shared" si="0"/>
        <v>318000</v>
      </c>
    </row>
    <row r="8" spans="1:19" ht="21" customHeight="1">
      <c r="A8" s="6">
        <v>3</v>
      </c>
      <c r="B8" s="23" t="s">
        <v>39</v>
      </c>
      <c r="C8" s="23"/>
      <c r="D8" s="30">
        <v>45383</v>
      </c>
      <c r="E8" s="2" t="s">
        <v>19</v>
      </c>
      <c r="F8" s="2">
        <v>8</v>
      </c>
      <c r="G8" s="2">
        <v>35</v>
      </c>
      <c r="H8" s="2" t="s">
        <v>20</v>
      </c>
      <c r="I8" s="11">
        <v>10</v>
      </c>
      <c r="J8" s="21" t="s">
        <v>24</v>
      </c>
      <c r="K8" s="28" t="s">
        <v>69</v>
      </c>
      <c r="L8" s="18">
        <v>200000</v>
      </c>
      <c r="M8" s="18">
        <v>0</v>
      </c>
      <c r="N8" s="18">
        <v>10000</v>
      </c>
      <c r="O8" s="18">
        <v>3000</v>
      </c>
      <c r="P8" s="18">
        <v>0</v>
      </c>
      <c r="Q8" s="18">
        <v>0</v>
      </c>
      <c r="R8" s="18">
        <v>40000</v>
      </c>
      <c r="S8" s="19">
        <f t="shared" si="0"/>
        <v>253000</v>
      </c>
    </row>
    <row r="9" spans="1:19" ht="21" customHeight="1">
      <c r="A9" s="6">
        <v>4</v>
      </c>
      <c r="B9" s="23" t="s">
        <v>39</v>
      </c>
      <c r="C9" s="23"/>
      <c r="D9" s="30">
        <v>45383</v>
      </c>
      <c r="E9" s="2" t="s">
        <v>19</v>
      </c>
      <c r="F9" s="2">
        <v>8</v>
      </c>
      <c r="G9" s="2">
        <v>35</v>
      </c>
      <c r="H9" s="2" t="s">
        <v>20</v>
      </c>
      <c r="I9" s="11">
        <v>10</v>
      </c>
      <c r="J9" s="21" t="s">
        <v>24</v>
      </c>
      <c r="K9" s="28" t="s">
        <v>69</v>
      </c>
      <c r="L9" s="18">
        <v>200000</v>
      </c>
      <c r="M9" s="18">
        <v>0</v>
      </c>
      <c r="N9" s="18">
        <v>10000</v>
      </c>
      <c r="O9" s="18">
        <v>3000</v>
      </c>
      <c r="P9" s="18">
        <v>5000</v>
      </c>
      <c r="Q9" s="18">
        <v>0</v>
      </c>
      <c r="R9" s="18">
        <v>40000</v>
      </c>
      <c r="S9" s="19">
        <f t="shared" si="0"/>
        <v>258000</v>
      </c>
    </row>
    <row r="10" spans="1:19" ht="21" customHeight="1">
      <c r="A10" s="6">
        <v>5</v>
      </c>
      <c r="B10" s="23" t="s">
        <v>25</v>
      </c>
      <c r="C10" s="23"/>
      <c r="D10" s="30">
        <v>45383</v>
      </c>
      <c r="E10" s="2" t="s">
        <v>19</v>
      </c>
      <c r="F10" s="2">
        <v>8</v>
      </c>
      <c r="G10" s="2">
        <v>30</v>
      </c>
      <c r="H10" s="2" t="s">
        <v>20</v>
      </c>
      <c r="I10" s="11">
        <v>7</v>
      </c>
      <c r="J10" s="21" t="s">
        <v>21</v>
      </c>
      <c r="K10" s="28" t="s">
        <v>30</v>
      </c>
      <c r="L10" s="18">
        <v>190000</v>
      </c>
      <c r="M10" s="18">
        <v>0</v>
      </c>
      <c r="N10" s="18">
        <v>10000</v>
      </c>
      <c r="O10" s="18">
        <v>3000</v>
      </c>
      <c r="P10" s="18">
        <v>0</v>
      </c>
      <c r="Q10" s="18">
        <v>0</v>
      </c>
      <c r="R10" s="18">
        <v>15000</v>
      </c>
      <c r="S10" s="19">
        <f t="shared" si="0"/>
        <v>218000</v>
      </c>
    </row>
    <row r="11" spans="1:19" ht="21" customHeight="1">
      <c r="A11" s="6">
        <v>6</v>
      </c>
      <c r="B11" s="23" t="s">
        <v>25</v>
      </c>
      <c r="C11" s="24"/>
      <c r="D11" s="30">
        <v>45383</v>
      </c>
      <c r="E11" s="2" t="s">
        <v>19</v>
      </c>
      <c r="F11" s="2">
        <v>8</v>
      </c>
      <c r="G11" s="2">
        <v>30</v>
      </c>
      <c r="H11" s="2" t="s">
        <v>20</v>
      </c>
      <c r="I11" s="11">
        <v>7</v>
      </c>
      <c r="J11" s="21" t="s">
        <v>24</v>
      </c>
      <c r="K11" s="28" t="s">
        <v>49</v>
      </c>
      <c r="L11" s="18">
        <v>190000</v>
      </c>
      <c r="M11" s="18">
        <v>0</v>
      </c>
      <c r="N11" s="18">
        <v>10000</v>
      </c>
      <c r="O11" s="18">
        <v>8000</v>
      </c>
      <c r="P11" s="18">
        <v>0</v>
      </c>
      <c r="Q11" s="18">
        <v>15000</v>
      </c>
      <c r="R11" s="18">
        <v>15000</v>
      </c>
      <c r="S11" s="19">
        <f t="shared" si="0"/>
        <v>238000</v>
      </c>
    </row>
    <row r="12" spans="1:19" ht="21" customHeight="1">
      <c r="A12" s="6">
        <v>7</v>
      </c>
      <c r="B12" s="23" t="s">
        <v>25</v>
      </c>
      <c r="C12" s="24"/>
      <c r="D12" s="30">
        <v>45383</v>
      </c>
      <c r="E12" s="2" t="s">
        <v>19</v>
      </c>
      <c r="F12" s="2">
        <v>8</v>
      </c>
      <c r="G12" s="2">
        <v>30</v>
      </c>
      <c r="H12" s="2" t="s">
        <v>20</v>
      </c>
      <c r="I12" s="11">
        <v>7</v>
      </c>
      <c r="J12" s="21" t="s">
        <v>27</v>
      </c>
      <c r="K12" s="28" t="s">
        <v>26</v>
      </c>
      <c r="L12" s="18">
        <v>190000</v>
      </c>
      <c r="M12" s="18">
        <v>0</v>
      </c>
      <c r="N12" s="18">
        <v>10000</v>
      </c>
      <c r="O12" s="18">
        <v>8000</v>
      </c>
      <c r="P12" s="18">
        <v>0</v>
      </c>
      <c r="Q12" s="18">
        <v>15000</v>
      </c>
      <c r="R12" s="18">
        <v>15000</v>
      </c>
      <c r="S12" s="19">
        <f t="shared" si="0"/>
        <v>238000</v>
      </c>
    </row>
    <row r="13" spans="1:19" ht="21" customHeight="1">
      <c r="A13" s="6">
        <v>8</v>
      </c>
      <c r="B13" s="23" t="s">
        <v>25</v>
      </c>
      <c r="C13" s="24"/>
      <c r="D13" s="30">
        <v>45383</v>
      </c>
      <c r="E13" s="2" t="s">
        <v>19</v>
      </c>
      <c r="F13" s="2">
        <v>8</v>
      </c>
      <c r="G13" s="2">
        <v>30</v>
      </c>
      <c r="H13" s="2" t="s">
        <v>20</v>
      </c>
      <c r="I13" s="11">
        <v>7</v>
      </c>
      <c r="J13" s="21" t="s">
        <v>21</v>
      </c>
      <c r="K13" s="28" t="s">
        <v>28</v>
      </c>
      <c r="L13" s="18">
        <v>190000</v>
      </c>
      <c r="M13" s="18">
        <v>0</v>
      </c>
      <c r="N13" s="18">
        <v>10000</v>
      </c>
      <c r="O13" s="18">
        <v>3000</v>
      </c>
      <c r="P13" s="18">
        <v>0</v>
      </c>
      <c r="Q13" s="18">
        <v>0</v>
      </c>
      <c r="R13" s="18">
        <v>15000</v>
      </c>
      <c r="S13" s="19">
        <f t="shared" si="0"/>
        <v>218000</v>
      </c>
    </row>
    <row r="14" spans="1:19" ht="21" customHeight="1">
      <c r="A14" s="6">
        <v>9</v>
      </c>
      <c r="B14" s="23" t="s">
        <v>25</v>
      </c>
      <c r="C14" s="24"/>
      <c r="D14" s="30">
        <v>45383</v>
      </c>
      <c r="E14" s="2" t="s">
        <v>19</v>
      </c>
      <c r="F14" s="2">
        <v>8</v>
      </c>
      <c r="G14" s="2">
        <v>30</v>
      </c>
      <c r="H14" s="2" t="s">
        <v>20</v>
      </c>
      <c r="I14" s="11">
        <v>7</v>
      </c>
      <c r="J14" s="21" t="s">
        <v>24</v>
      </c>
      <c r="K14" s="28" t="s">
        <v>29</v>
      </c>
      <c r="L14" s="18">
        <v>190000</v>
      </c>
      <c r="M14" s="18">
        <v>0</v>
      </c>
      <c r="N14" s="18">
        <v>10000</v>
      </c>
      <c r="O14" s="18">
        <v>5000</v>
      </c>
      <c r="P14" s="18">
        <v>0</v>
      </c>
      <c r="Q14" s="18">
        <v>0</v>
      </c>
      <c r="R14" s="18">
        <v>15000</v>
      </c>
      <c r="S14" s="19">
        <f t="shared" si="0"/>
        <v>220000</v>
      </c>
    </row>
    <row r="15" spans="1:19" ht="21" customHeight="1">
      <c r="A15" s="6">
        <v>10</v>
      </c>
      <c r="B15" s="23" t="s">
        <v>25</v>
      </c>
      <c r="C15" s="24"/>
      <c r="D15" s="30">
        <v>45383</v>
      </c>
      <c r="E15" s="2" t="s">
        <v>19</v>
      </c>
      <c r="F15" s="2">
        <v>8</v>
      </c>
      <c r="G15" s="2">
        <v>25</v>
      </c>
      <c r="H15" s="2" t="s">
        <v>20</v>
      </c>
      <c r="I15" s="11">
        <v>3</v>
      </c>
      <c r="J15" s="21" t="s">
        <v>27</v>
      </c>
      <c r="K15" s="28" t="s">
        <v>50</v>
      </c>
      <c r="L15" s="18">
        <v>180000</v>
      </c>
      <c r="M15" s="18">
        <v>0</v>
      </c>
      <c r="N15" s="18">
        <v>10000</v>
      </c>
      <c r="O15" s="18">
        <v>8000</v>
      </c>
      <c r="P15" s="18">
        <v>0</v>
      </c>
      <c r="Q15" s="18">
        <v>0</v>
      </c>
      <c r="R15" s="18">
        <v>5000</v>
      </c>
      <c r="S15" s="19">
        <f t="shared" si="0"/>
        <v>203000</v>
      </c>
    </row>
    <row r="16" spans="1:19" ht="21" customHeight="1">
      <c r="A16" s="6">
        <v>11</v>
      </c>
      <c r="B16" s="23" t="s">
        <v>25</v>
      </c>
      <c r="C16" s="24"/>
      <c r="D16" s="30">
        <v>45383</v>
      </c>
      <c r="E16" s="2" t="s">
        <v>19</v>
      </c>
      <c r="F16" s="2">
        <v>8</v>
      </c>
      <c r="G16" s="2">
        <v>20</v>
      </c>
      <c r="H16" s="2" t="s">
        <v>20</v>
      </c>
      <c r="I16" s="11">
        <v>0</v>
      </c>
      <c r="J16" s="21" t="s">
        <v>27</v>
      </c>
      <c r="K16" s="28" t="s">
        <v>29</v>
      </c>
      <c r="L16" s="18">
        <v>170000</v>
      </c>
      <c r="M16" s="18">
        <v>0</v>
      </c>
      <c r="N16" s="18">
        <v>10000</v>
      </c>
      <c r="O16" s="18">
        <v>5000</v>
      </c>
      <c r="P16" s="18">
        <v>0</v>
      </c>
      <c r="Q16" s="18">
        <v>0</v>
      </c>
      <c r="R16" s="18">
        <v>0</v>
      </c>
      <c r="S16" s="19">
        <f t="shared" si="0"/>
        <v>185000</v>
      </c>
    </row>
    <row r="17" spans="1:19" ht="21" customHeight="1">
      <c r="A17" s="6">
        <v>12</v>
      </c>
      <c r="B17" s="23" t="s">
        <v>25</v>
      </c>
      <c r="C17" s="24"/>
      <c r="D17" s="30">
        <v>45383</v>
      </c>
      <c r="E17" s="2" t="s">
        <v>19</v>
      </c>
      <c r="F17" s="2">
        <v>8</v>
      </c>
      <c r="G17" s="2">
        <v>20</v>
      </c>
      <c r="H17" s="2" t="s">
        <v>20</v>
      </c>
      <c r="I17" s="11">
        <v>0</v>
      </c>
      <c r="J17" s="21" t="s">
        <v>24</v>
      </c>
      <c r="K17" s="28" t="s">
        <v>30</v>
      </c>
      <c r="L17" s="18">
        <v>170000</v>
      </c>
      <c r="M17" s="18">
        <v>0</v>
      </c>
      <c r="N17" s="18">
        <v>10000</v>
      </c>
      <c r="O17" s="18">
        <v>10000</v>
      </c>
      <c r="P17" s="18">
        <v>0</v>
      </c>
      <c r="Q17" s="18">
        <v>0</v>
      </c>
      <c r="R17" s="18">
        <v>0</v>
      </c>
      <c r="S17" s="19">
        <f t="shared" si="0"/>
        <v>190000</v>
      </c>
    </row>
    <row r="18" spans="1:19" ht="21" customHeight="1">
      <c r="A18" s="6">
        <v>13</v>
      </c>
      <c r="B18" s="23" t="s">
        <v>25</v>
      </c>
      <c r="C18" s="24"/>
      <c r="D18" s="30">
        <v>45383</v>
      </c>
      <c r="E18" s="2" t="s">
        <v>33</v>
      </c>
      <c r="F18" s="2">
        <v>7.5</v>
      </c>
      <c r="G18" s="2">
        <v>50</v>
      </c>
      <c r="H18" s="2" t="s">
        <v>20</v>
      </c>
      <c r="I18" s="12">
        <v>20</v>
      </c>
      <c r="J18" s="22" t="s">
        <v>24</v>
      </c>
      <c r="K18" s="28" t="s">
        <v>26</v>
      </c>
      <c r="L18" s="20">
        <v>160000</v>
      </c>
      <c r="M18" s="20">
        <v>0</v>
      </c>
      <c r="N18" s="20">
        <v>0</v>
      </c>
      <c r="O18" s="20">
        <v>5000</v>
      </c>
      <c r="P18" s="20">
        <v>0</v>
      </c>
      <c r="Q18" s="20">
        <v>0</v>
      </c>
      <c r="R18" s="20">
        <v>0</v>
      </c>
      <c r="S18" s="19">
        <f t="shared" si="0"/>
        <v>165000</v>
      </c>
    </row>
    <row r="19" spans="1:19" ht="21" customHeight="1">
      <c r="A19" s="6">
        <v>14</v>
      </c>
      <c r="B19" s="24" t="s">
        <v>25</v>
      </c>
      <c r="C19" s="24"/>
      <c r="D19" s="30">
        <v>45383</v>
      </c>
      <c r="E19" s="2" t="s">
        <v>33</v>
      </c>
      <c r="F19" s="2">
        <v>5.5</v>
      </c>
      <c r="G19" s="2">
        <v>60</v>
      </c>
      <c r="H19" s="2" t="s">
        <v>20</v>
      </c>
      <c r="I19" s="12">
        <v>30</v>
      </c>
      <c r="J19" s="22" t="s">
        <v>22</v>
      </c>
      <c r="K19" s="29" t="s">
        <v>46</v>
      </c>
      <c r="L19" s="20">
        <v>110000</v>
      </c>
      <c r="M19" s="20">
        <v>0</v>
      </c>
      <c r="N19" s="20">
        <v>0</v>
      </c>
      <c r="O19" s="20">
        <v>3000</v>
      </c>
      <c r="P19" s="20">
        <v>0</v>
      </c>
      <c r="Q19" s="20">
        <v>0</v>
      </c>
      <c r="R19" s="20">
        <v>0</v>
      </c>
      <c r="S19" s="19">
        <f t="shared" si="0"/>
        <v>113000</v>
      </c>
    </row>
    <row r="20" spans="1:19" ht="21" customHeight="1">
      <c r="A20" s="6">
        <v>15</v>
      </c>
      <c r="B20" s="23" t="s">
        <v>31</v>
      </c>
      <c r="C20" s="24"/>
      <c r="D20" s="30">
        <v>45383</v>
      </c>
      <c r="E20" s="2" t="s">
        <v>19</v>
      </c>
      <c r="F20" s="2">
        <v>7.5</v>
      </c>
      <c r="G20" s="2">
        <v>35</v>
      </c>
      <c r="H20" s="2" t="s">
        <v>20</v>
      </c>
      <c r="I20" s="11">
        <v>15</v>
      </c>
      <c r="J20" s="21" t="s">
        <v>21</v>
      </c>
      <c r="K20" s="28" t="s">
        <v>31</v>
      </c>
      <c r="L20" s="18">
        <v>210000</v>
      </c>
      <c r="M20" s="18">
        <v>0</v>
      </c>
      <c r="N20" s="18">
        <v>15000</v>
      </c>
      <c r="O20" s="18">
        <v>8000</v>
      </c>
      <c r="P20" s="18">
        <v>0</v>
      </c>
      <c r="Q20" s="18">
        <v>0</v>
      </c>
      <c r="R20" s="18">
        <v>30000</v>
      </c>
      <c r="S20" s="19">
        <f t="shared" si="0"/>
        <v>263000</v>
      </c>
    </row>
    <row r="21" spans="1:19" ht="21" customHeight="1">
      <c r="A21" s="6">
        <v>16</v>
      </c>
      <c r="B21" s="23" t="s">
        <v>32</v>
      </c>
      <c r="C21" s="24"/>
      <c r="D21" s="30">
        <v>45383</v>
      </c>
      <c r="E21" s="2" t="s">
        <v>19</v>
      </c>
      <c r="F21" s="2">
        <v>7.5</v>
      </c>
      <c r="G21" s="2">
        <v>45</v>
      </c>
      <c r="H21" s="2" t="s">
        <v>20</v>
      </c>
      <c r="I21" s="11">
        <v>10</v>
      </c>
      <c r="J21" s="21" t="s">
        <v>24</v>
      </c>
      <c r="K21" s="28" t="s">
        <v>32</v>
      </c>
      <c r="L21" s="18">
        <v>180000</v>
      </c>
      <c r="M21" s="18">
        <v>0</v>
      </c>
      <c r="N21" s="18">
        <v>5000</v>
      </c>
      <c r="O21" s="18">
        <v>3000</v>
      </c>
      <c r="P21" s="18">
        <v>0</v>
      </c>
      <c r="Q21" s="18">
        <v>0</v>
      </c>
      <c r="R21" s="18">
        <v>0</v>
      </c>
      <c r="S21" s="19">
        <f t="shared" si="0"/>
        <v>188000</v>
      </c>
    </row>
    <row r="22" spans="1:19" ht="21" customHeight="1">
      <c r="A22" s="6">
        <v>17</v>
      </c>
      <c r="B22" s="24" t="s">
        <v>34</v>
      </c>
      <c r="C22" s="24"/>
      <c r="D22" s="30">
        <v>45383</v>
      </c>
      <c r="E22" s="2" t="s">
        <v>33</v>
      </c>
      <c r="F22" s="2">
        <v>6.5</v>
      </c>
      <c r="G22" s="2">
        <v>45</v>
      </c>
      <c r="H22" s="2" t="s">
        <v>35</v>
      </c>
      <c r="I22" s="12">
        <v>10</v>
      </c>
      <c r="J22" s="22" t="s">
        <v>36</v>
      </c>
      <c r="K22" s="29" t="s">
        <v>34</v>
      </c>
      <c r="L22" s="20">
        <v>120000</v>
      </c>
      <c r="M22" s="20">
        <v>0</v>
      </c>
      <c r="N22" s="20">
        <v>0</v>
      </c>
      <c r="O22" s="20">
        <v>5000</v>
      </c>
      <c r="P22" s="20">
        <v>0</v>
      </c>
      <c r="Q22" s="20">
        <v>0</v>
      </c>
      <c r="R22" s="20">
        <v>0</v>
      </c>
      <c r="S22" s="19">
        <f t="shared" si="0"/>
        <v>125000</v>
      </c>
    </row>
    <row r="23" spans="1:19" ht="21" customHeight="1">
      <c r="A23" s="6">
        <v>18</v>
      </c>
      <c r="B23" s="24" t="s">
        <v>37</v>
      </c>
      <c r="C23" s="23"/>
      <c r="D23" s="30">
        <v>45383</v>
      </c>
      <c r="E23" s="32" t="s">
        <v>33</v>
      </c>
      <c r="F23" s="2">
        <v>5</v>
      </c>
      <c r="G23" s="2">
        <v>65</v>
      </c>
      <c r="H23" s="2" t="s">
        <v>35</v>
      </c>
      <c r="I23" s="12">
        <v>0</v>
      </c>
      <c r="J23" s="22" t="s">
        <v>36</v>
      </c>
      <c r="K23" s="29" t="s">
        <v>37</v>
      </c>
      <c r="L23" s="20">
        <v>80000</v>
      </c>
      <c r="M23" s="20">
        <v>0</v>
      </c>
      <c r="N23" s="20">
        <v>0</v>
      </c>
      <c r="O23" s="20">
        <v>3000</v>
      </c>
      <c r="P23" s="20">
        <v>0</v>
      </c>
      <c r="Q23" s="20">
        <v>0</v>
      </c>
      <c r="R23" s="20">
        <v>0</v>
      </c>
      <c r="S23" s="19">
        <f t="shared" si="0"/>
        <v>83000</v>
      </c>
    </row>
    <row r="24" spans="1:19" ht="21" customHeight="1">
      <c r="A24" s="6">
        <v>19</v>
      </c>
      <c r="B24" s="23"/>
      <c r="C24" s="23"/>
      <c r="D24" s="23"/>
      <c r="E24" s="2"/>
      <c r="F24" s="2"/>
      <c r="G24" s="2"/>
      <c r="H24" s="2"/>
      <c r="I24" s="21"/>
      <c r="J24" s="21"/>
      <c r="K24" s="21"/>
      <c r="L24" s="18"/>
      <c r="M24" s="18"/>
      <c r="N24" s="18"/>
      <c r="O24" s="18"/>
      <c r="P24" s="18"/>
      <c r="Q24" s="18"/>
      <c r="R24" s="18"/>
      <c r="S24" s="19">
        <f t="shared" si="0"/>
        <v>0</v>
      </c>
    </row>
    <row r="25" spans="1:19" ht="21" customHeight="1">
      <c r="A25" s="6">
        <v>20</v>
      </c>
      <c r="B25" s="23"/>
      <c r="C25" s="23"/>
      <c r="D25" s="23"/>
      <c r="E25" s="2"/>
      <c r="F25" s="2"/>
      <c r="G25" s="2"/>
      <c r="H25" s="2"/>
      <c r="I25" s="21"/>
      <c r="J25" s="21"/>
      <c r="K25" s="21"/>
      <c r="L25" s="18"/>
      <c r="M25" s="18"/>
      <c r="N25" s="18"/>
      <c r="O25" s="18"/>
      <c r="P25" s="18"/>
      <c r="Q25" s="18"/>
      <c r="R25" s="18"/>
      <c r="S25" s="19">
        <f t="shared" si="0"/>
        <v>0</v>
      </c>
    </row>
    <row r="26" spans="1:19">
      <c r="D26" s="31"/>
    </row>
    <row r="27" spans="1:19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9" spans="1:19" ht="9.75" customHeight="1"/>
  </sheetData>
  <mergeCells count="12">
    <mergeCell ref="A27:S27"/>
    <mergeCell ref="H3:H5"/>
    <mergeCell ref="I3:I5"/>
    <mergeCell ref="J3:J5"/>
    <mergeCell ref="L3:S3"/>
    <mergeCell ref="K4:K5"/>
    <mergeCell ref="A3:A5"/>
    <mergeCell ref="B3:B5"/>
    <mergeCell ref="C3:C5"/>
    <mergeCell ref="E3:E5"/>
    <mergeCell ref="F3:F5"/>
    <mergeCell ref="D3:D5"/>
  </mergeCells>
  <phoneticPr fontId="3"/>
  <pageMargins left="0.39370078740157483" right="0.19685039370078741" top="0.78740157480314965" bottom="0.19685039370078741" header="0.51181102362204722" footer="0.51181102362204722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職務分担</vt:lpstr>
      <vt:lpstr>様式第7号（職員名簿）</vt:lpstr>
      <vt:lpstr>作成例</vt:lpstr>
      <vt:lpstr>作成例!Print_Area</vt:lpstr>
      <vt:lpstr>職務分担!Print_Area</vt:lpstr>
      <vt:lpstr>'様式第7号（職員名簿）'!Print_Area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宮城県子育て支援室</dc:creator>
  <cp:lastModifiedBy>宮城県</cp:lastModifiedBy>
  <cp:lastPrinted>2024-08-05T10:10:47Z</cp:lastPrinted>
  <dcterms:created xsi:type="dcterms:W3CDTF">2007-05-30T01:35:31Z</dcterms:created>
  <dcterms:modified xsi:type="dcterms:W3CDTF">2024-08-05T10:24:31Z</dcterms:modified>
</cp:coreProperties>
</file>